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untaregionalcib-my.sharepoint.com/personal/edwin_molina_juntaregionalbogota_co/Documents/Escritorio/SOBRE PSE/"/>
    </mc:Choice>
  </mc:AlternateContent>
  <xr:revisionPtr revIDLastSave="173" documentId="11_A11D06CA56D2BE68F3FFF53F61BE954688B0CB21" xr6:coauthVersionLast="47" xr6:coauthVersionMax="47" xr10:uidLastSave="{C181582D-4E04-440E-98B4-9EA82B1F2815}"/>
  <workbookProtection workbookAlgorithmName="SHA-512" workbookHashValue="i1m3FUB85Tw81elplbTE0oyfDfy1bE8nru++8pibFNBz4y2ZgpFo35RMlcHoYpjzwSuqjN0oLLM1jG7JU2n5Lg==" workbookSaltValue="WcZNkhg1u3nH8ZXMw6Mg2Q==" workbookSpinCount="100000" lockStructure="1"/>
  <bookViews>
    <workbookView xWindow="-120" yWindow="-120" windowWidth="29040" windowHeight="15720" firstSheet="2" activeTab="2" xr2:uid="{00000000-000D-0000-FFFF-FFFF00000000}"/>
  </bookViews>
  <sheets>
    <sheet name="INFO" sheetId="1" state="hidden" r:id="rId1"/>
    <sheet name="NIT" sheetId="4" state="hidden" r:id="rId2"/>
    <sheet name="DATOS PACIENTES" sheetId="2" r:id="rId3"/>
    <sheet name="PLANILLA PSE" sheetId="3" r:id="rId4"/>
  </sheets>
  <definedNames>
    <definedName name="_xlnm._FilterDatabase" localSheetId="1" hidden="1">NIT!$A$1:$E$91</definedName>
    <definedName name="NIT">NIT!$1:$1048576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11" i="1"/>
  <c r="D3" i="1"/>
  <c r="E3" i="1"/>
  <c r="D4" i="1"/>
  <c r="E4" i="1"/>
  <c r="B4" i="1" s="1"/>
  <c r="D5" i="1"/>
  <c r="E5" i="1"/>
  <c r="B5" i="1" s="1"/>
  <c r="D6" i="1"/>
  <c r="E6" i="1"/>
  <c r="B6" i="1" s="1"/>
  <c r="D7" i="1"/>
  <c r="E7" i="1"/>
  <c r="B7" i="1" s="1"/>
  <c r="D8" i="1"/>
  <c r="E8" i="1"/>
  <c r="D9" i="1"/>
  <c r="E9" i="1"/>
  <c r="B9" i="1" s="1"/>
  <c r="D10" i="1"/>
  <c r="E10" i="1"/>
  <c r="B10" i="1" s="1"/>
  <c r="E18" i="1"/>
  <c r="D18" i="1"/>
  <c r="E19" i="1"/>
  <c r="D19" i="1"/>
  <c r="E17" i="1"/>
  <c r="D17" i="1"/>
  <c r="E16" i="1"/>
  <c r="D16" i="1"/>
  <c r="E15" i="1"/>
  <c r="D15" i="1"/>
  <c r="B15" i="1"/>
  <c r="E14" i="1"/>
  <c r="D14" i="1"/>
  <c r="E13" i="1"/>
  <c r="D13" i="1"/>
  <c r="E12" i="1"/>
  <c r="D12" i="1"/>
  <c r="B20" i="1"/>
  <c r="E26" i="1"/>
  <c r="D26" i="1"/>
  <c r="E25" i="1"/>
  <c r="D25" i="1"/>
  <c r="E24" i="1"/>
  <c r="D24" i="1"/>
  <c r="E23" i="1"/>
  <c r="D23" i="1"/>
  <c r="E22" i="1"/>
  <c r="D22" i="1"/>
  <c r="E21" i="1"/>
  <c r="D21" i="1"/>
  <c r="E28" i="1"/>
  <c r="D28" i="1"/>
  <c r="E32" i="1"/>
  <c r="D32" i="1"/>
  <c r="E31" i="1"/>
  <c r="D31" i="1"/>
  <c r="E30" i="1"/>
  <c r="D30" i="1"/>
  <c r="E29" i="1"/>
  <c r="D29" i="1"/>
  <c r="B27" i="1"/>
  <c r="B3" i="1" l="1"/>
  <c r="B8" i="1"/>
  <c r="B18" i="1"/>
  <c r="B12" i="1"/>
  <c r="B16" i="1"/>
  <c r="B19" i="1"/>
  <c r="B14" i="1"/>
  <c r="B13" i="1"/>
  <c r="B17" i="1"/>
  <c r="B21" i="1"/>
  <c r="B26" i="1"/>
  <c r="B25" i="1"/>
  <c r="B22" i="1"/>
  <c r="B24" i="1"/>
  <c r="B23" i="1"/>
  <c r="B31" i="1"/>
  <c r="B28" i="1"/>
  <c r="B29" i="1"/>
  <c r="B32" i="1"/>
  <c r="B30" i="1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6" i="2"/>
  <c r="B33" i="1"/>
  <c r="B38" i="1"/>
  <c r="E34" i="1"/>
  <c r="D34" i="1"/>
  <c r="D39" i="1"/>
  <c r="E39" i="1"/>
  <c r="D40" i="1"/>
  <c r="E40" i="1"/>
  <c r="B40" i="1" s="1"/>
  <c r="D41" i="1"/>
  <c r="E41" i="1"/>
  <c r="B42" i="1"/>
  <c r="D43" i="1"/>
  <c r="E43" i="1"/>
  <c r="D44" i="1"/>
  <c r="E44" i="1"/>
  <c r="B44" i="1" l="1"/>
  <c r="B43" i="1"/>
  <c r="B41" i="1"/>
  <c r="B34" i="1"/>
  <c r="B39" i="1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E91" i="4"/>
  <c r="E90" i="4"/>
  <c r="E89" i="4"/>
  <c r="E88" i="4"/>
  <c r="E87" i="4"/>
  <c r="E51" i="4"/>
  <c r="J5" i="4"/>
  <c r="N101" i="2" l="1"/>
  <c r="P101" i="2" s="1"/>
  <c r="N93" i="2"/>
  <c r="P93" i="2" s="1"/>
  <c r="N53" i="2"/>
  <c r="P53" i="2" s="1"/>
  <c r="N104" i="2"/>
  <c r="P104" i="2" s="1"/>
  <c r="N96" i="2"/>
  <c r="P96" i="2" s="1"/>
  <c r="N88" i="2"/>
  <c r="P88" i="2" s="1"/>
  <c r="N80" i="2"/>
  <c r="P80" i="2" s="1"/>
  <c r="N72" i="2"/>
  <c r="P72" i="2" s="1"/>
  <c r="N64" i="2"/>
  <c r="P64" i="2" s="1"/>
  <c r="N56" i="2"/>
  <c r="P56" i="2" s="1"/>
  <c r="N48" i="2"/>
  <c r="P48" i="2" s="1"/>
  <c r="N40" i="2"/>
  <c r="P40" i="2" s="1"/>
  <c r="N32" i="2"/>
  <c r="P32" i="2" s="1"/>
  <c r="N14" i="2"/>
  <c r="P14" i="2" s="1"/>
  <c r="N22" i="2"/>
  <c r="P22" i="2" s="1"/>
  <c r="N99" i="2"/>
  <c r="P99" i="2" s="1"/>
  <c r="N91" i="2"/>
  <c r="P91" i="2" s="1"/>
  <c r="N75" i="2"/>
  <c r="P75" i="2" s="1"/>
  <c r="N67" i="2"/>
  <c r="P67" i="2" s="1"/>
  <c r="N59" i="2"/>
  <c r="P59" i="2" s="1"/>
  <c r="N51" i="2"/>
  <c r="P51" i="2" s="1"/>
  <c r="N43" i="2"/>
  <c r="P43" i="2" s="1"/>
  <c r="N35" i="2"/>
  <c r="P35" i="2" s="1"/>
  <c r="N27" i="2"/>
  <c r="P27" i="2" s="1"/>
  <c r="N19" i="2"/>
  <c r="P19" i="2" s="1"/>
  <c r="N83" i="2"/>
  <c r="P83" i="2" s="1"/>
  <c r="N102" i="2"/>
  <c r="P102" i="2" s="1"/>
  <c r="N94" i="2"/>
  <c r="P94" i="2" s="1"/>
  <c r="N86" i="2"/>
  <c r="P86" i="2" s="1"/>
  <c r="N78" i="2"/>
  <c r="P78" i="2" s="1"/>
  <c r="N70" i="2"/>
  <c r="P70" i="2" s="1"/>
  <c r="N62" i="2"/>
  <c r="P62" i="2" s="1"/>
  <c r="N54" i="2"/>
  <c r="P54" i="2" s="1"/>
  <c r="N46" i="2"/>
  <c r="P46" i="2" s="1"/>
  <c r="N38" i="2"/>
  <c r="P38" i="2" s="1"/>
  <c r="N30" i="2"/>
  <c r="P30" i="2" s="1"/>
  <c r="N6" i="2"/>
  <c r="P6" i="2" s="1"/>
  <c r="N13" i="2"/>
  <c r="P13" i="2" s="1"/>
  <c r="N21" i="2"/>
  <c r="P21" i="2" s="1"/>
  <c r="N29" i="2"/>
  <c r="P29" i="2" s="1"/>
  <c r="N37" i="2"/>
  <c r="P37" i="2" s="1"/>
  <c r="N45" i="2"/>
  <c r="P45" i="2" s="1"/>
  <c r="N61" i="2"/>
  <c r="P61" i="2" s="1"/>
  <c r="N69" i="2"/>
  <c r="P69" i="2" s="1"/>
  <c r="N77" i="2"/>
  <c r="P77" i="2" s="1"/>
  <c r="N100" i="2"/>
  <c r="P100" i="2" s="1"/>
  <c r="N92" i="2"/>
  <c r="P92" i="2" s="1"/>
  <c r="N84" i="2"/>
  <c r="P84" i="2" s="1"/>
  <c r="N76" i="2"/>
  <c r="P76" i="2" s="1"/>
  <c r="N68" i="2"/>
  <c r="P68" i="2" s="1"/>
  <c r="N60" i="2"/>
  <c r="P60" i="2" s="1"/>
  <c r="N52" i="2"/>
  <c r="P52" i="2" s="1"/>
  <c r="N44" i="2"/>
  <c r="P44" i="2" s="1"/>
  <c r="N36" i="2"/>
  <c r="P36" i="2" s="1"/>
  <c r="N28" i="2"/>
  <c r="P28" i="2" s="1"/>
  <c r="N20" i="2"/>
  <c r="P20" i="2" s="1"/>
  <c r="N12" i="2"/>
  <c r="P12" i="2" s="1"/>
  <c r="N7" i="2"/>
  <c r="P7" i="2" s="1"/>
  <c r="N15" i="2"/>
  <c r="P15" i="2" s="1"/>
  <c r="N23" i="2"/>
  <c r="P23" i="2" s="1"/>
  <c r="N31" i="2"/>
  <c r="P31" i="2" s="1"/>
  <c r="N39" i="2"/>
  <c r="P39" i="2" s="1"/>
  <c r="N47" i="2"/>
  <c r="P47" i="2" s="1"/>
  <c r="N55" i="2"/>
  <c r="P55" i="2" s="1"/>
  <c r="N63" i="2"/>
  <c r="P63" i="2" s="1"/>
  <c r="N71" i="2"/>
  <c r="P71" i="2" s="1"/>
  <c r="N79" i="2"/>
  <c r="P79" i="2" s="1"/>
  <c r="N87" i="2"/>
  <c r="P87" i="2" s="1"/>
  <c r="N95" i="2"/>
  <c r="P95" i="2" s="1"/>
  <c r="N11" i="2"/>
  <c r="P11" i="2" s="1"/>
  <c r="N98" i="2"/>
  <c r="P98" i="2" s="1"/>
  <c r="N90" i="2"/>
  <c r="P90" i="2" s="1"/>
  <c r="N82" i="2"/>
  <c r="P82" i="2" s="1"/>
  <c r="N74" i="2"/>
  <c r="P74" i="2" s="1"/>
  <c r="N66" i="2"/>
  <c r="P66" i="2" s="1"/>
  <c r="N58" i="2"/>
  <c r="P58" i="2" s="1"/>
  <c r="N50" i="2"/>
  <c r="P50" i="2" s="1"/>
  <c r="N42" i="2"/>
  <c r="P42" i="2" s="1"/>
  <c r="N34" i="2"/>
  <c r="P34" i="2" s="1"/>
  <c r="N26" i="2"/>
  <c r="P26" i="2" s="1"/>
  <c r="N18" i="2"/>
  <c r="P18" i="2" s="1"/>
  <c r="N10" i="2"/>
  <c r="P10" i="2" s="1"/>
  <c r="N105" i="2"/>
  <c r="P105" i="2" s="1"/>
  <c r="N97" i="2"/>
  <c r="P97" i="2" s="1"/>
  <c r="N89" i="2"/>
  <c r="P89" i="2" s="1"/>
  <c r="N81" i="2"/>
  <c r="P81" i="2" s="1"/>
  <c r="N73" i="2"/>
  <c r="P73" i="2" s="1"/>
  <c r="N65" i="2"/>
  <c r="P65" i="2" s="1"/>
  <c r="N57" i="2"/>
  <c r="P57" i="2" s="1"/>
  <c r="N49" i="2"/>
  <c r="P49" i="2" s="1"/>
  <c r="N41" i="2"/>
  <c r="P41" i="2" s="1"/>
  <c r="N33" i="2"/>
  <c r="P33" i="2" s="1"/>
  <c r="N25" i="2"/>
  <c r="P25" i="2" s="1"/>
  <c r="N17" i="2"/>
  <c r="P17" i="2" s="1"/>
  <c r="N9" i="2"/>
  <c r="P9" i="2" s="1"/>
  <c r="N24" i="2"/>
  <c r="P24" i="2" s="1"/>
  <c r="N16" i="2"/>
  <c r="P16" i="2" s="1"/>
  <c r="N8" i="2"/>
  <c r="P8" i="2" s="1"/>
  <c r="N103" i="2"/>
  <c r="P103" i="2" s="1"/>
  <c r="N85" i="2"/>
  <c r="P85" i="2" s="1"/>
  <c r="E35" i="1"/>
  <c r="D35" i="1"/>
  <c r="D37" i="1"/>
  <c r="E37" i="1"/>
  <c r="E36" i="1"/>
  <c r="D36" i="1"/>
  <c r="AG28" i="4"/>
  <c r="B35" i="1" l="1"/>
  <c r="B37" i="1"/>
  <c r="B36" i="1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I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3" i="4"/>
  <c r="C105" i="2" l="1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6" i="2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J6" i="2" l="1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I102" i="2"/>
  <c r="I103" i="2"/>
  <c r="I104" i="2"/>
  <c r="I105" i="2"/>
  <c r="I91" i="2"/>
  <c r="I92" i="2"/>
  <c r="I93" i="2"/>
  <c r="I94" i="2"/>
  <c r="I95" i="2"/>
  <c r="I96" i="2"/>
  <c r="I97" i="2"/>
  <c r="I98" i="2"/>
  <c r="I99" i="2"/>
  <c r="I100" i="2"/>
  <c r="I101" i="2"/>
  <c r="I7" i="2"/>
  <c r="I9" i="2"/>
  <c r="I10" i="2"/>
  <c r="I11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6" i="2"/>
  <c r="Y6" i="2" s="1"/>
  <c r="I8" i="2"/>
  <c r="I12" i="2"/>
  <c r="O76" i="2" l="1"/>
  <c r="Q76" i="2" s="1"/>
  <c r="R76" i="2" s="1"/>
  <c r="S76" i="2" s="1"/>
  <c r="T76" i="2" s="1"/>
  <c r="O35" i="2"/>
  <c r="Q35" i="2" s="1"/>
  <c r="R35" i="2" s="1"/>
  <c r="S35" i="2" s="1"/>
  <c r="T35" i="2" s="1"/>
  <c r="O51" i="2"/>
  <c r="Q51" i="2" s="1"/>
  <c r="R51" i="2" s="1"/>
  <c r="S51" i="2" s="1"/>
  <c r="T51" i="2" s="1"/>
  <c r="O67" i="2"/>
  <c r="Q67" i="2" s="1"/>
  <c r="R67" i="2" s="1"/>
  <c r="S67" i="2" s="1"/>
  <c r="T67" i="2" s="1"/>
  <c r="O99" i="2"/>
  <c r="Q99" i="2" s="1"/>
  <c r="R99" i="2" s="1"/>
  <c r="S99" i="2" s="1"/>
  <c r="T99" i="2" s="1"/>
  <c r="O52" i="2"/>
  <c r="Q52" i="2" s="1"/>
  <c r="R52" i="2" s="1"/>
  <c r="S52" i="2" s="1"/>
  <c r="T52" i="2" s="1"/>
  <c r="O100" i="2"/>
  <c r="Q100" i="2" s="1"/>
  <c r="R100" i="2" s="1"/>
  <c r="S100" i="2" s="1"/>
  <c r="T100" i="2" s="1"/>
  <c r="O37" i="2"/>
  <c r="Q37" i="2" s="1"/>
  <c r="R37" i="2" s="1"/>
  <c r="S37" i="2" s="1"/>
  <c r="T37" i="2" s="1"/>
  <c r="O53" i="2"/>
  <c r="Q53" i="2" s="1"/>
  <c r="R53" i="2" s="1"/>
  <c r="S53" i="2" s="1"/>
  <c r="T53" i="2" s="1"/>
  <c r="O69" i="2"/>
  <c r="Q69" i="2" s="1"/>
  <c r="R69" i="2" s="1"/>
  <c r="S69" i="2" s="1"/>
  <c r="T69" i="2" s="1"/>
  <c r="O101" i="2"/>
  <c r="Q101" i="2" s="1"/>
  <c r="R101" i="2" s="1"/>
  <c r="S101" i="2" s="1"/>
  <c r="T101" i="2" s="1"/>
  <c r="O14" i="2"/>
  <c r="Q14" i="2" s="1"/>
  <c r="R14" i="2" s="1"/>
  <c r="S14" i="2" s="1"/>
  <c r="T14" i="2" s="1"/>
  <c r="O30" i="2"/>
  <c r="Q30" i="2" s="1"/>
  <c r="R30" i="2" s="1"/>
  <c r="S30" i="2" s="1"/>
  <c r="T30" i="2" s="1"/>
  <c r="O62" i="2"/>
  <c r="Q62" i="2" s="1"/>
  <c r="R62" i="2" s="1"/>
  <c r="S62" i="2" s="1"/>
  <c r="T62" i="2" s="1"/>
  <c r="O78" i="2"/>
  <c r="Q78" i="2" s="1"/>
  <c r="R78" i="2" s="1"/>
  <c r="S78" i="2" s="1"/>
  <c r="T78" i="2" s="1"/>
  <c r="O94" i="2"/>
  <c r="Q94" i="2" s="1"/>
  <c r="R94" i="2" s="1"/>
  <c r="S94" i="2" s="1"/>
  <c r="T94" i="2" s="1"/>
  <c r="O15" i="2"/>
  <c r="Q15" i="2" s="1"/>
  <c r="R15" i="2" s="1"/>
  <c r="S15" i="2" s="1"/>
  <c r="T15" i="2" s="1"/>
  <c r="O31" i="2"/>
  <c r="Q31" i="2" s="1"/>
  <c r="R31" i="2" s="1"/>
  <c r="S31" i="2" s="1"/>
  <c r="T31" i="2" s="1"/>
  <c r="O47" i="2"/>
  <c r="Q47" i="2" s="1"/>
  <c r="R47" i="2" s="1"/>
  <c r="S47" i="2" s="1"/>
  <c r="T47" i="2" s="1"/>
  <c r="O79" i="2"/>
  <c r="Q79" i="2" s="1"/>
  <c r="R79" i="2" s="1"/>
  <c r="S79" i="2" s="1"/>
  <c r="T79" i="2" s="1"/>
  <c r="O95" i="2"/>
  <c r="Q95" i="2" s="1"/>
  <c r="R95" i="2" s="1"/>
  <c r="S95" i="2" s="1"/>
  <c r="T95" i="2" s="1"/>
  <c r="O24" i="2"/>
  <c r="Q24" i="2" s="1"/>
  <c r="R24" i="2" s="1"/>
  <c r="S24" i="2" s="1"/>
  <c r="T24" i="2" s="1"/>
  <c r="O40" i="2"/>
  <c r="Q40" i="2" s="1"/>
  <c r="R40" i="2" s="1"/>
  <c r="S40" i="2" s="1"/>
  <c r="T40" i="2" s="1"/>
  <c r="O56" i="2"/>
  <c r="Q56" i="2" s="1"/>
  <c r="R56" i="2" s="1"/>
  <c r="S56" i="2" s="1"/>
  <c r="T56" i="2" s="1"/>
  <c r="O88" i="2"/>
  <c r="Q88" i="2" s="1"/>
  <c r="R88" i="2" s="1"/>
  <c r="S88" i="2" s="1"/>
  <c r="T88" i="2" s="1"/>
  <c r="O104" i="2"/>
  <c r="Q104" i="2" s="1"/>
  <c r="R104" i="2" s="1"/>
  <c r="S104" i="2" s="1"/>
  <c r="T104" i="2" s="1"/>
  <c r="O68" i="2"/>
  <c r="Q68" i="2" s="1"/>
  <c r="R68" i="2" s="1"/>
  <c r="S68" i="2" s="1"/>
  <c r="T68" i="2" s="1"/>
  <c r="O33" i="2"/>
  <c r="Q33" i="2" s="1"/>
  <c r="R33" i="2" s="1"/>
  <c r="S33" i="2" s="1"/>
  <c r="T33" i="2" s="1"/>
  <c r="O49" i="2"/>
  <c r="Q49" i="2" s="1"/>
  <c r="R49" i="2" s="1"/>
  <c r="S49" i="2" s="1"/>
  <c r="T49" i="2" s="1"/>
  <c r="O65" i="2"/>
  <c r="Q65" i="2" s="1"/>
  <c r="R65" i="2" s="1"/>
  <c r="S65" i="2" s="1"/>
  <c r="T65" i="2" s="1"/>
  <c r="O97" i="2"/>
  <c r="Q97" i="2" s="1"/>
  <c r="R97" i="2" s="1"/>
  <c r="S97" i="2" s="1"/>
  <c r="T97" i="2" s="1"/>
  <c r="O84" i="2"/>
  <c r="Q84" i="2" s="1"/>
  <c r="R84" i="2" s="1"/>
  <c r="S84" i="2" s="1"/>
  <c r="T84" i="2" s="1"/>
  <c r="O18" i="2"/>
  <c r="Q18" i="2" s="1"/>
  <c r="R18" i="2" s="1"/>
  <c r="S18" i="2" s="1"/>
  <c r="T18" i="2" s="1"/>
  <c r="O50" i="2"/>
  <c r="Q50" i="2" s="1"/>
  <c r="R50" i="2" s="1"/>
  <c r="S50" i="2" s="1"/>
  <c r="T50" i="2" s="1"/>
  <c r="O66" i="2"/>
  <c r="Q66" i="2" s="1"/>
  <c r="R66" i="2" s="1"/>
  <c r="S66" i="2" s="1"/>
  <c r="T66" i="2" s="1"/>
  <c r="O82" i="2"/>
  <c r="Q82" i="2" s="1"/>
  <c r="R82" i="2" s="1"/>
  <c r="S82" i="2" s="1"/>
  <c r="T82" i="2" s="1"/>
  <c r="K12" i="2"/>
  <c r="O12" i="2" s="1"/>
  <c r="Q12" i="2" s="1"/>
  <c r="R12" i="2" s="1"/>
  <c r="S12" i="2" s="1"/>
  <c r="T12" i="2" s="1"/>
  <c r="K20" i="2"/>
  <c r="O20" i="2" s="1"/>
  <c r="Q20" i="2" s="1"/>
  <c r="R20" i="2" s="1"/>
  <c r="S20" i="2" s="1"/>
  <c r="T20" i="2" s="1"/>
  <c r="K28" i="2"/>
  <c r="O28" i="2" s="1"/>
  <c r="Q28" i="2" s="1"/>
  <c r="R28" i="2" s="1"/>
  <c r="S28" i="2" s="1"/>
  <c r="T28" i="2" s="1"/>
  <c r="K36" i="2"/>
  <c r="O36" i="2" s="1"/>
  <c r="Q36" i="2" s="1"/>
  <c r="R36" i="2" s="1"/>
  <c r="S36" i="2" s="1"/>
  <c r="T36" i="2" s="1"/>
  <c r="K44" i="2"/>
  <c r="O44" i="2" s="1"/>
  <c r="Q44" i="2" s="1"/>
  <c r="R44" i="2" s="1"/>
  <c r="S44" i="2" s="1"/>
  <c r="T44" i="2" s="1"/>
  <c r="K52" i="2"/>
  <c r="K60" i="2"/>
  <c r="O60" i="2" s="1"/>
  <c r="Q60" i="2" s="1"/>
  <c r="R60" i="2" s="1"/>
  <c r="S60" i="2" s="1"/>
  <c r="T60" i="2" s="1"/>
  <c r="K68" i="2"/>
  <c r="K76" i="2"/>
  <c r="K84" i="2"/>
  <c r="K92" i="2"/>
  <c r="O92" i="2" s="1"/>
  <c r="Q92" i="2" s="1"/>
  <c r="R92" i="2" s="1"/>
  <c r="S92" i="2" s="1"/>
  <c r="T92" i="2" s="1"/>
  <c r="K100" i="2"/>
  <c r="K13" i="2"/>
  <c r="O13" i="2" s="1"/>
  <c r="Q13" i="2" s="1"/>
  <c r="R13" i="2" s="1"/>
  <c r="S13" i="2" s="1"/>
  <c r="T13" i="2" s="1"/>
  <c r="K21" i="2"/>
  <c r="O21" i="2" s="1"/>
  <c r="Q21" i="2" s="1"/>
  <c r="R21" i="2" s="1"/>
  <c r="S21" i="2" s="1"/>
  <c r="T21" i="2" s="1"/>
  <c r="K29" i="2"/>
  <c r="O29" i="2" s="1"/>
  <c r="Q29" i="2" s="1"/>
  <c r="R29" i="2" s="1"/>
  <c r="S29" i="2" s="1"/>
  <c r="T29" i="2" s="1"/>
  <c r="K37" i="2"/>
  <c r="K45" i="2"/>
  <c r="O45" i="2" s="1"/>
  <c r="Q45" i="2" s="1"/>
  <c r="R45" i="2" s="1"/>
  <c r="S45" i="2" s="1"/>
  <c r="T45" i="2" s="1"/>
  <c r="K53" i="2"/>
  <c r="K61" i="2"/>
  <c r="O61" i="2" s="1"/>
  <c r="Q61" i="2" s="1"/>
  <c r="R61" i="2" s="1"/>
  <c r="S61" i="2" s="1"/>
  <c r="T61" i="2" s="1"/>
  <c r="K69" i="2"/>
  <c r="K77" i="2"/>
  <c r="O77" i="2" s="1"/>
  <c r="Q77" i="2" s="1"/>
  <c r="R77" i="2" s="1"/>
  <c r="S77" i="2" s="1"/>
  <c r="T77" i="2" s="1"/>
  <c r="K85" i="2"/>
  <c r="O85" i="2" s="1"/>
  <c r="Q85" i="2" s="1"/>
  <c r="R85" i="2" s="1"/>
  <c r="S85" i="2" s="1"/>
  <c r="T85" i="2" s="1"/>
  <c r="K93" i="2"/>
  <c r="O93" i="2" s="1"/>
  <c r="Q93" i="2" s="1"/>
  <c r="R93" i="2" s="1"/>
  <c r="S93" i="2" s="1"/>
  <c r="T93" i="2" s="1"/>
  <c r="K101" i="2"/>
  <c r="K14" i="2"/>
  <c r="K22" i="2"/>
  <c r="O22" i="2" s="1"/>
  <c r="Q22" i="2" s="1"/>
  <c r="R22" i="2" s="1"/>
  <c r="S22" i="2" s="1"/>
  <c r="T22" i="2" s="1"/>
  <c r="K30" i="2"/>
  <c r="K38" i="2"/>
  <c r="O38" i="2" s="1"/>
  <c r="Q38" i="2" s="1"/>
  <c r="R38" i="2" s="1"/>
  <c r="S38" i="2" s="1"/>
  <c r="T38" i="2" s="1"/>
  <c r="K46" i="2"/>
  <c r="O46" i="2" s="1"/>
  <c r="Q46" i="2" s="1"/>
  <c r="R46" i="2" s="1"/>
  <c r="S46" i="2" s="1"/>
  <c r="T46" i="2" s="1"/>
  <c r="K54" i="2"/>
  <c r="O54" i="2" s="1"/>
  <c r="Q54" i="2" s="1"/>
  <c r="R54" i="2" s="1"/>
  <c r="S54" i="2" s="1"/>
  <c r="T54" i="2" s="1"/>
  <c r="K62" i="2"/>
  <c r="K70" i="2"/>
  <c r="O70" i="2" s="1"/>
  <c r="Q70" i="2" s="1"/>
  <c r="R70" i="2" s="1"/>
  <c r="S70" i="2" s="1"/>
  <c r="T70" i="2" s="1"/>
  <c r="K78" i="2"/>
  <c r="K86" i="2"/>
  <c r="O86" i="2" s="1"/>
  <c r="Q86" i="2" s="1"/>
  <c r="R86" i="2" s="1"/>
  <c r="S86" i="2" s="1"/>
  <c r="T86" i="2" s="1"/>
  <c r="K94" i="2"/>
  <c r="K102" i="2"/>
  <c r="O102" i="2" s="1"/>
  <c r="Q102" i="2" s="1"/>
  <c r="R102" i="2" s="1"/>
  <c r="S102" i="2" s="1"/>
  <c r="T102" i="2" s="1"/>
  <c r="K7" i="2"/>
  <c r="O7" i="2" s="1"/>
  <c r="Q7" i="2" s="1"/>
  <c r="R7" i="2" s="1"/>
  <c r="S7" i="2" s="1"/>
  <c r="T7" i="2" s="1"/>
  <c r="K15" i="2"/>
  <c r="K23" i="2"/>
  <c r="O23" i="2" s="1"/>
  <c r="Q23" i="2" s="1"/>
  <c r="R23" i="2" s="1"/>
  <c r="S23" i="2" s="1"/>
  <c r="T23" i="2" s="1"/>
  <c r="K31" i="2"/>
  <c r="K39" i="2"/>
  <c r="O39" i="2" s="1"/>
  <c r="Q39" i="2" s="1"/>
  <c r="R39" i="2" s="1"/>
  <c r="S39" i="2" s="1"/>
  <c r="T39" i="2" s="1"/>
  <c r="K47" i="2"/>
  <c r="K55" i="2"/>
  <c r="O55" i="2" s="1"/>
  <c r="Q55" i="2" s="1"/>
  <c r="R55" i="2" s="1"/>
  <c r="S55" i="2" s="1"/>
  <c r="T55" i="2" s="1"/>
  <c r="K63" i="2"/>
  <c r="O63" i="2" s="1"/>
  <c r="Q63" i="2" s="1"/>
  <c r="R63" i="2" s="1"/>
  <c r="S63" i="2" s="1"/>
  <c r="T63" i="2" s="1"/>
  <c r="K71" i="2"/>
  <c r="O71" i="2" s="1"/>
  <c r="Q71" i="2" s="1"/>
  <c r="R71" i="2" s="1"/>
  <c r="S71" i="2" s="1"/>
  <c r="T71" i="2" s="1"/>
  <c r="K79" i="2"/>
  <c r="K87" i="2"/>
  <c r="O87" i="2" s="1"/>
  <c r="Q87" i="2" s="1"/>
  <c r="R87" i="2" s="1"/>
  <c r="S87" i="2" s="1"/>
  <c r="T87" i="2" s="1"/>
  <c r="K95" i="2"/>
  <c r="K103" i="2"/>
  <c r="O103" i="2" s="1"/>
  <c r="Q103" i="2" s="1"/>
  <c r="R103" i="2" s="1"/>
  <c r="S103" i="2" s="1"/>
  <c r="T103" i="2" s="1"/>
  <c r="K8" i="2"/>
  <c r="O8" i="2" s="1"/>
  <c r="Q8" i="2" s="1"/>
  <c r="R8" i="2" s="1"/>
  <c r="S8" i="2" s="1"/>
  <c r="T8" i="2" s="1"/>
  <c r="K32" i="2"/>
  <c r="O32" i="2" s="1"/>
  <c r="Q32" i="2" s="1"/>
  <c r="R32" i="2" s="1"/>
  <c r="S32" i="2" s="1"/>
  <c r="T32" i="2" s="1"/>
  <c r="K56" i="2"/>
  <c r="K80" i="2"/>
  <c r="O80" i="2" s="1"/>
  <c r="Q80" i="2" s="1"/>
  <c r="R80" i="2" s="1"/>
  <c r="S80" i="2" s="1"/>
  <c r="T80" i="2" s="1"/>
  <c r="K88" i="2"/>
  <c r="K96" i="2"/>
  <c r="O96" i="2" s="1"/>
  <c r="Q96" i="2" s="1"/>
  <c r="R96" i="2" s="1"/>
  <c r="S96" i="2" s="1"/>
  <c r="T96" i="2" s="1"/>
  <c r="K104" i="2"/>
  <c r="K9" i="2"/>
  <c r="O9" i="2" s="1"/>
  <c r="Q9" i="2" s="1"/>
  <c r="R9" i="2" s="1"/>
  <c r="S9" i="2" s="1"/>
  <c r="T9" i="2" s="1"/>
  <c r="K17" i="2"/>
  <c r="O17" i="2" s="1"/>
  <c r="Q17" i="2" s="1"/>
  <c r="R17" i="2" s="1"/>
  <c r="S17" i="2" s="1"/>
  <c r="T17" i="2" s="1"/>
  <c r="K25" i="2"/>
  <c r="O25" i="2" s="1"/>
  <c r="Q25" i="2" s="1"/>
  <c r="R25" i="2" s="1"/>
  <c r="S25" i="2" s="1"/>
  <c r="T25" i="2" s="1"/>
  <c r="K33" i="2"/>
  <c r="K41" i="2"/>
  <c r="O41" i="2" s="1"/>
  <c r="Q41" i="2" s="1"/>
  <c r="R41" i="2" s="1"/>
  <c r="S41" i="2" s="1"/>
  <c r="T41" i="2" s="1"/>
  <c r="K49" i="2"/>
  <c r="K57" i="2"/>
  <c r="O57" i="2" s="1"/>
  <c r="Q57" i="2" s="1"/>
  <c r="R57" i="2" s="1"/>
  <c r="S57" i="2" s="1"/>
  <c r="T57" i="2" s="1"/>
  <c r="K65" i="2"/>
  <c r="K73" i="2"/>
  <c r="O73" i="2" s="1"/>
  <c r="Q73" i="2" s="1"/>
  <c r="R73" i="2" s="1"/>
  <c r="S73" i="2" s="1"/>
  <c r="T73" i="2" s="1"/>
  <c r="K81" i="2"/>
  <c r="O81" i="2" s="1"/>
  <c r="Q81" i="2" s="1"/>
  <c r="R81" i="2" s="1"/>
  <c r="S81" i="2" s="1"/>
  <c r="T81" i="2" s="1"/>
  <c r="K89" i="2"/>
  <c r="O89" i="2" s="1"/>
  <c r="Q89" i="2" s="1"/>
  <c r="R89" i="2" s="1"/>
  <c r="S89" i="2" s="1"/>
  <c r="T89" i="2" s="1"/>
  <c r="K97" i="2"/>
  <c r="K105" i="2"/>
  <c r="O105" i="2" s="1"/>
  <c r="Q105" i="2" s="1"/>
  <c r="R105" i="2" s="1"/>
  <c r="S105" i="2" s="1"/>
  <c r="T105" i="2" s="1"/>
  <c r="K24" i="2"/>
  <c r="K48" i="2"/>
  <c r="O48" i="2" s="1"/>
  <c r="Q48" i="2" s="1"/>
  <c r="R48" i="2" s="1"/>
  <c r="S48" i="2" s="1"/>
  <c r="T48" i="2" s="1"/>
  <c r="K64" i="2"/>
  <c r="O64" i="2" s="1"/>
  <c r="Q64" i="2" s="1"/>
  <c r="R64" i="2" s="1"/>
  <c r="S64" i="2" s="1"/>
  <c r="T64" i="2" s="1"/>
  <c r="K10" i="2"/>
  <c r="O10" i="2" s="1"/>
  <c r="Q10" i="2" s="1"/>
  <c r="R10" i="2" s="1"/>
  <c r="S10" i="2" s="1"/>
  <c r="T10" i="2" s="1"/>
  <c r="K18" i="2"/>
  <c r="K26" i="2"/>
  <c r="O26" i="2" s="1"/>
  <c r="Q26" i="2" s="1"/>
  <c r="R26" i="2" s="1"/>
  <c r="S26" i="2" s="1"/>
  <c r="T26" i="2" s="1"/>
  <c r="K34" i="2"/>
  <c r="O34" i="2" s="1"/>
  <c r="Q34" i="2" s="1"/>
  <c r="R34" i="2" s="1"/>
  <c r="S34" i="2" s="1"/>
  <c r="T34" i="2" s="1"/>
  <c r="K42" i="2"/>
  <c r="O42" i="2" s="1"/>
  <c r="Q42" i="2" s="1"/>
  <c r="R42" i="2" s="1"/>
  <c r="S42" i="2" s="1"/>
  <c r="T42" i="2" s="1"/>
  <c r="K50" i="2"/>
  <c r="K58" i="2"/>
  <c r="O58" i="2" s="1"/>
  <c r="Q58" i="2" s="1"/>
  <c r="R58" i="2" s="1"/>
  <c r="S58" i="2" s="1"/>
  <c r="T58" i="2" s="1"/>
  <c r="K66" i="2"/>
  <c r="K74" i="2"/>
  <c r="O74" i="2" s="1"/>
  <c r="Q74" i="2" s="1"/>
  <c r="R74" i="2" s="1"/>
  <c r="S74" i="2" s="1"/>
  <c r="T74" i="2" s="1"/>
  <c r="K82" i="2"/>
  <c r="K90" i="2"/>
  <c r="O90" i="2" s="1"/>
  <c r="Q90" i="2" s="1"/>
  <c r="R90" i="2" s="1"/>
  <c r="S90" i="2" s="1"/>
  <c r="T90" i="2" s="1"/>
  <c r="K98" i="2"/>
  <c r="O98" i="2" s="1"/>
  <c r="Q98" i="2" s="1"/>
  <c r="R98" i="2" s="1"/>
  <c r="S98" i="2" s="1"/>
  <c r="T98" i="2" s="1"/>
  <c r="K16" i="2"/>
  <c r="O16" i="2" s="1"/>
  <c r="Q16" i="2" s="1"/>
  <c r="R16" i="2" s="1"/>
  <c r="S16" i="2" s="1"/>
  <c r="T16" i="2" s="1"/>
  <c r="K40" i="2"/>
  <c r="K72" i="2"/>
  <c r="O72" i="2" s="1"/>
  <c r="Q72" i="2" s="1"/>
  <c r="R72" i="2" s="1"/>
  <c r="S72" i="2" s="1"/>
  <c r="T72" i="2" s="1"/>
  <c r="K11" i="2"/>
  <c r="O11" i="2" s="1"/>
  <c r="Q11" i="2" s="1"/>
  <c r="R11" i="2" s="1"/>
  <c r="S11" i="2" s="1"/>
  <c r="T11" i="2" s="1"/>
  <c r="K19" i="2"/>
  <c r="O19" i="2" s="1"/>
  <c r="Q19" i="2" s="1"/>
  <c r="R19" i="2" s="1"/>
  <c r="S19" i="2" s="1"/>
  <c r="T19" i="2" s="1"/>
  <c r="K27" i="2"/>
  <c r="O27" i="2" s="1"/>
  <c r="Q27" i="2" s="1"/>
  <c r="R27" i="2" s="1"/>
  <c r="S27" i="2" s="1"/>
  <c r="T27" i="2" s="1"/>
  <c r="K35" i="2"/>
  <c r="K43" i="2"/>
  <c r="O43" i="2" s="1"/>
  <c r="Q43" i="2" s="1"/>
  <c r="R43" i="2" s="1"/>
  <c r="S43" i="2" s="1"/>
  <c r="T43" i="2" s="1"/>
  <c r="K51" i="2"/>
  <c r="K59" i="2"/>
  <c r="O59" i="2" s="1"/>
  <c r="Q59" i="2" s="1"/>
  <c r="R59" i="2" s="1"/>
  <c r="S59" i="2" s="1"/>
  <c r="T59" i="2" s="1"/>
  <c r="K67" i="2"/>
  <c r="K75" i="2"/>
  <c r="O75" i="2" s="1"/>
  <c r="Q75" i="2" s="1"/>
  <c r="R75" i="2" s="1"/>
  <c r="S75" i="2" s="1"/>
  <c r="T75" i="2" s="1"/>
  <c r="K83" i="2"/>
  <c r="O83" i="2" s="1"/>
  <c r="Q83" i="2" s="1"/>
  <c r="R83" i="2" s="1"/>
  <c r="S83" i="2" s="1"/>
  <c r="T83" i="2" s="1"/>
  <c r="K91" i="2"/>
  <c r="O91" i="2" s="1"/>
  <c r="Q91" i="2" s="1"/>
  <c r="R91" i="2" s="1"/>
  <c r="S91" i="2" s="1"/>
  <c r="T91" i="2" s="1"/>
  <c r="K99" i="2"/>
  <c r="Y78" i="2"/>
  <c r="Y46" i="2"/>
  <c r="Y11" i="2"/>
  <c r="Y85" i="2"/>
  <c r="Y61" i="2"/>
  <c r="Y45" i="2"/>
  <c r="Y10" i="2"/>
  <c r="Y103" i="2"/>
  <c r="Y8" i="2"/>
  <c r="Y84" i="2"/>
  <c r="Y76" i="2"/>
  <c r="Y68" i="2"/>
  <c r="Y60" i="2"/>
  <c r="Y52" i="2"/>
  <c r="Y44" i="2"/>
  <c r="Y36" i="2"/>
  <c r="Y28" i="2"/>
  <c r="Y20" i="2"/>
  <c r="Y9" i="2"/>
  <c r="Y95" i="2"/>
  <c r="Y102" i="2"/>
  <c r="Y70" i="2"/>
  <c r="Y54" i="2"/>
  <c r="Y30" i="2"/>
  <c r="Y97" i="2"/>
  <c r="Y69" i="2"/>
  <c r="Y29" i="2"/>
  <c r="Y83" i="2"/>
  <c r="Y75" i="2"/>
  <c r="Y67" i="2"/>
  <c r="Y59" i="2"/>
  <c r="Y51" i="2"/>
  <c r="Y43" i="2"/>
  <c r="Y35" i="2"/>
  <c r="Y27" i="2"/>
  <c r="Y19" i="2"/>
  <c r="Y86" i="2"/>
  <c r="Y62" i="2"/>
  <c r="Y38" i="2"/>
  <c r="Y22" i="2"/>
  <c r="Y104" i="2"/>
  <c r="Y12" i="2"/>
  <c r="Y77" i="2"/>
  <c r="Y53" i="2"/>
  <c r="Y37" i="2"/>
  <c r="Y21" i="2"/>
  <c r="Y96" i="2"/>
  <c r="Y7" i="2"/>
  <c r="Y94" i="2"/>
  <c r="Y90" i="2"/>
  <c r="Y82" i="2"/>
  <c r="Y74" i="2"/>
  <c r="Y66" i="2"/>
  <c r="Y58" i="2"/>
  <c r="Y50" i="2"/>
  <c r="Y42" i="2"/>
  <c r="Y34" i="2"/>
  <c r="Y26" i="2"/>
  <c r="Y18" i="2"/>
  <c r="Y101" i="2"/>
  <c r="Y93" i="2"/>
  <c r="Y89" i="2"/>
  <c r="Y65" i="2"/>
  <c r="Y33" i="2"/>
  <c r="Y100" i="2"/>
  <c r="Y81" i="2"/>
  <c r="Y57" i="2"/>
  <c r="Y41" i="2"/>
  <c r="Y17" i="2"/>
  <c r="Y80" i="2"/>
  <c r="Y64" i="2"/>
  <c r="Y16" i="2"/>
  <c r="Y73" i="2"/>
  <c r="Y49" i="2"/>
  <c r="Y25" i="2"/>
  <c r="Y92" i="2"/>
  <c r="Y88" i="2"/>
  <c r="Y72" i="2"/>
  <c r="Y56" i="2"/>
  <c r="Y48" i="2"/>
  <c r="Y40" i="2"/>
  <c r="Y32" i="2"/>
  <c r="Y24" i="2"/>
  <c r="Y99" i="2"/>
  <c r="Y91" i="2"/>
  <c r="Y87" i="2"/>
  <c r="Y79" i="2"/>
  <c r="Y71" i="2"/>
  <c r="Y63" i="2"/>
  <c r="Y55" i="2"/>
  <c r="Y47" i="2"/>
  <c r="Y39" i="2"/>
  <c r="Y31" i="2"/>
  <c r="Y23" i="2"/>
  <c r="Y15" i="2"/>
  <c r="Y98" i="2"/>
  <c r="Y105" i="2"/>
  <c r="K6" i="2"/>
  <c r="O6" i="2" s="1"/>
  <c r="I14" i="2"/>
  <c r="I13" i="2"/>
  <c r="A6" i="3"/>
  <c r="B6" i="3" s="1"/>
  <c r="A101" i="3"/>
  <c r="B101" i="3" s="1"/>
  <c r="A2" i="3"/>
  <c r="A3" i="3"/>
  <c r="A5" i="3"/>
  <c r="A4" i="3"/>
  <c r="B4" i="3" s="1"/>
  <c r="Q6" i="2" l="1"/>
  <c r="R6" i="2" s="1"/>
  <c r="S6" i="2" s="1"/>
  <c r="T6" i="2" s="1"/>
  <c r="W51" i="2"/>
  <c r="Z51" i="2" s="1"/>
  <c r="U51" i="2"/>
  <c r="W10" i="2"/>
  <c r="Z10" i="2" s="1"/>
  <c r="U10" i="2"/>
  <c r="W105" i="2"/>
  <c r="Z105" i="2" s="1"/>
  <c r="U105" i="2"/>
  <c r="W73" i="2"/>
  <c r="Z73" i="2" s="1"/>
  <c r="U73" i="2"/>
  <c r="U41" i="2"/>
  <c r="W41" i="2"/>
  <c r="Z41" i="2" s="1"/>
  <c r="W9" i="2"/>
  <c r="Z9" i="2" s="1"/>
  <c r="B5" i="3" s="1"/>
  <c r="U9" i="2"/>
  <c r="U80" i="2"/>
  <c r="W80" i="2"/>
  <c r="Z80" i="2" s="1"/>
  <c r="U103" i="2"/>
  <c r="W103" i="2"/>
  <c r="Z103" i="2" s="1"/>
  <c r="W71" i="2"/>
  <c r="Z71" i="2" s="1"/>
  <c r="U71" i="2"/>
  <c r="U39" i="2"/>
  <c r="W39" i="2"/>
  <c r="Z39" i="2" s="1"/>
  <c r="U7" i="2"/>
  <c r="W7" i="2"/>
  <c r="Z7" i="2" s="1"/>
  <c r="B3" i="3" s="1"/>
  <c r="W78" i="2"/>
  <c r="Z78" i="2" s="1"/>
  <c r="U78" i="2"/>
  <c r="U46" i="2"/>
  <c r="W46" i="2"/>
  <c r="Z46" i="2" s="1"/>
  <c r="U14" i="2"/>
  <c r="W14" i="2"/>
  <c r="Z14" i="2" s="1"/>
  <c r="U77" i="2"/>
  <c r="W77" i="2"/>
  <c r="Z77" i="2" s="1"/>
  <c r="W45" i="2"/>
  <c r="Z45" i="2" s="1"/>
  <c r="U45" i="2"/>
  <c r="W13" i="2"/>
  <c r="Z13" i="2" s="1"/>
  <c r="U13" i="2"/>
  <c r="W76" i="2"/>
  <c r="Z76" i="2" s="1"/>
  <c r="U76" i="2"/>
  <c r="U44" i="2"/>
  <c r="W44" i="2"/>
  <c r="Z44" i="2" s="1"/>
  <c r="W12" i="2"/>
  <c r="Z12" i="2" s="1"/>
  <c r="U12" i="2"/>
  <c r="W19" i="2"/>
  <c r="Z19" i="2" s="1"/>
  <c r="U19" i="2"/>
  <c r="W75" i="2"/>
  <c r="Z75" i="2" s="1"/>
  <c r="U75" i="2"/>
  <c r="U66" i="2"/>
  <c r="W66" i="2"/>
  <c r="Z66" i="2" s="1"/>
  <c r="W65" i="2"/>
  <c r="Z65" i="2" s="1"/>
  <c r="U65" i="2"/>
  <c r="W70" i="2"/>
  <c r="Z70" i="2" s="1"/>
  <c r="U70" i="2"/>
  <c r="W83" i="2"/>
  <c r="Z83" i="2" s="1"/>
  <c r="U83" i="2"/>
  <c r="U74" i="2"/>
  <c r="W74" i="2"/>
  <c r="Z74" i="2" s="1"/>
  <c r="U98" i="2"/>
  <c r="W98" i="2"/>
  <c r="Z98" i="2" s="1"/>
  <c r="W97" i="2"/>
  <c r="Z97" i="2" s="1"/>
  <c r="U97" i="2"/>
  <c r="U56" i="2"/>
  <c r="W56" i="2"/>
  <c r="Z56" i="2" s="1"/>
  <c r="U95" i="2"/>
  <c r="W95" i="2"/>
  <c r="Z95" i="2" s="1"/>
  <c r="W63" i="2"/>
  <c r="Z63" i="2" s="1"/>
  <c r="U63" i="2"/>
  <c r="U31" i="2"/>
  <c r="W31" i="2"/>
  <c r="Z31" i="2" s="1"/>
  <c r="W102" i="2"/>
  <c r="Z102" i="2" s="1"/>
  <c r="U102" i="2"/>
  <c r="U38" i="2"/>
  <c r="W38" i="2"/>
  <c r="Z38" i="2" s="1"/>
  <c r="U101" i="2"/>
  <c r="W101" i="2"/>
  <c r="Z101" i="2" s="1"/>
  <c r="W69" i="2"/>
  <c r="Z69" i="2" s="1"/>
  <c r="U69" i="2"/>
  <c r="U37" i="2"/>
  <c r="W37" i="2"/>
  <c r="Z37" i="2" s="1"/>
  <c r="W100" i="2"/>
  <c r="Z100" i="2" s="1"/>
  <c r="U100" i="2"/>
  <c r="U68" i="2"/>
  <c r="W68" i="2"/>
  <c r="Z68" i="2" s="1"/>
  <c r="U36" i="2"/>
  <c r="W36" i="2"/>
  <c r="Z36" i="2" s="1"/>
  <c r="W16" i="2"/>
  <c r="Z16" i="2" s="1"/>
  <c r="U16" i="2"/>
  <c r="W43" i="2"/>
  <c r="Z43" i="2" s="1"/>
  <c r="U43" i="2"/>
  <c r="W34" i="2"/>
  <c r="Z34" i="2" s="1"/>
  <c r="U34" i="2"/>
  <c r="U33" i="2"/>
  <c r="W33" i="2"/>
  <c r="Z33" i="2" s="1"/>
  <c r="U67" i="2"/>
  <c r="W67" i="2"/>
  <c r="Z67" i="2" s="1"/>
  <c r="W72" i="2"/>
  <c r="Z72" i="2" s="1"/>
  <c r="U72" i="2"/>
  <c r="U58" i="2"/>
  <c r="W58" i="2"/>
  <c r="Z58" i="2" s="1"/>
  <c r="W48" i="2"/>
  <c r="Z48" i="2" s="1"/>
  <c r="U48" i="2"/>
  <c r="U57" i="2"/>
  <c r="W57" i="2"/>
  <c r="Z57" i="2" s="1"/>
  <c r="U96" i="2"/>
  <c r="W96" i="2"/>
  <c r="Z96" i="2" s="1"/>
  <c r="U87" i="2"/>
  <c r="W87" i="2"/>
  <c r="Z87" i="2" s="1"/>
  <c r="U23" i="2"/>
  <c r="W23" i="2"/>
  <c r="Z23" i="2" s="1"/>
  <c r="W62" i="2"/>
  <c r="Z62" i="2" s="1"/>
  <c r="U62" i="2"/>
  <c r="U93" i="2"/>
  <c r="W93" i="2"/>
  <c r="Z93" i="2" s="1"/>
  <c r="U29" i="2"/>
  <c r="W29" i="2"/>
  <c r="Z29" i="2" s="1"/>
  <c r="W92" i="2"/>
  <c r="Z92" i="2" s="1"/>
  <c r="U92" i="2"/>
  <c r="W28" i="2"/>
  <c r="Z28" i="2" s="1"/>
  <c r="U28" i="2"/>
  <c r="U59" i="2"/>
  <c r="W59" i="2"/>
  <c r="Z59" i="2" s="1"/>
  <c r="U42" i="2"/>
  <c r="W42" i="2"/>
  <c r="Z42" i="2" s="1"/>
  <c r="W11" i="2"/>
  <c r="Z11" i="2" s="1"/>
  <c r="U11" i="2"/>
  <c r="W64" i="2"/>
  <c r="Z64" i="2" s="1"/>
  <c r="U64" i="2"/>
  <c r="W104" i="2"/>
  <c r="Z104" i="2" s="1"/>
  <c r="U104" i="2"/>
  <c r="W99" i="2"/>
  <c r="Z99" i="2" s="1"/>
  <c r="U99" i="2"/>
  <c r="U35" i="2"/>
  <c r="W35" i="2"/>
  <c r="Z35" i="2" s="1"/>
  <c r="W90" i="2"/>
  <c r="Z90" i="2" s="1"/>
  <c r="U90" i="2"/>
  <c r="U26" i="2"/>
  <c r="W26" i="2"/>
  <c r="Z26" i="2" s="1"/>
  <c r="W89" i="2"/>
  <c r="Z89" i="2" s="1"/>
  <c r="U89" i="2"/>
  <c r="W25" i="2"/>
  <c r="Z25" i="2" s="1"/>
  <c r="U25" i="2"/>
  <c r="U32" i="2"/>
  <c r="W32" i="2"/>
  <c r="Z32" i="2" s="1"/>
  <c r="W55" i="2"/>
  <c r="Z55" i="2" s="1"/>
  <c r="U55" i="2"/>
  <c r="W94" i="2"/>
  <c r="Z94" i="2" s="1"/>
  <c r="U94" i="2"/>
  <c r="U30" i="2"/>
  <c r="W30" i="2"/>
  <c r="Z30" i="2" s="1"/>
  <c r="W61" i="2"/>
  <c r="Z61" i="2" s="1"/>
  <c r="U61" i="2"/>
  <c r="U60" i="2"/>
  <c r="W60" i="2"/>
  <c r="Z60" i="2" s="1"/>
  <c r="W91" i="2"/>
  <c r="Z91" i="2" s="1"/>
  <c r="U91" i="2"/>
  <c r="U40" i="2"/>
  <c r="W40" i="2"/>
  <c r="Z40" i="2" s="1"/>
  <c r="W50" i="2"/>
  <c r="Z50" i="2" s="1"/>
  <c r="U50" i="2"/>
  <c r="U24" i="2"/>
  <c r="W24" i="2"/>
  <c r="Z24" i="2" s="1"/>
  <c r="U49" i="2"/>
  <c r="W49" i="2"/>
  <c r="Z49" i="2" s="1"/>
  <c r="U88" i="2"/>
  <c r="W88" i="2"/>
  <c r="Z88" i="2" s="1"/>
  <c r="W86" i="2"/>
  <c r="Z86" i="2" s="1"/>
  <c r="U86" i="2"/>
  <c r="U27" i="2"/>
  <c r="W27" i="2"/>
  <c r="Z27" i="2" s="1"/>
  <c r="U82" i="2"/>
  <c r="W82" i="2"/>
  <c r="Z82" i="2" s="1"/>
  <c r="U18" i="2"/>
  <c r="W18" i="2"/>
  <c r="Z18" i="2" s="1"/>
  <c r="U81" i="2"/>
  <c r="W81" i="2"/>
  <c r="Z81" i="2" s="1"/>
  <c r="U17" i="2"/>
  <c r="W17" i="2"/>
  <c r="Z17" i="2" s="1"/>
  <c r="W8" i="2"/>
  <c r="Z8" i="2" s="1"/>
  <c r="U8" i="2"/>
  <c r="W79" i="2"/>
  <c r="Z79" i="2" s="1"/>
  <c r="U79" i="2"/>
  <c r="U47" i="2"/>
  <c r="W47" i="2"/>
  <c r="Z47" i="2" s="1"/>
  <c r="U15" i="2"/>
  <c r="W15" i="2"/>
  <c r="Z15" i="2" s="1"/>
  <c r="W54" i="2"/>
  <c r="Z54" i="2" s="1"/>
  <c r="U54" i="2"/>
  <c r="U22" i="2"/>
  <c r="W22" i="2"/>
  <c r="Z22" i="2" s="1"/>
  <c r="W85" i="2"/>
  <c r="Z85" i="2" s="1"/>
  <c r="U85" i="2"/>
  <c r="U53" i="2"/>
  <c r="W53" i="2"/>
  <c r="Z53" i="2" s="1"/>
  <c r="W21" i="2"/>
  <c r="Z21" i="2" s="1"/>
  <c r="U21" i="2"/>
  <c r="U84" i="2"/>
  <c r="W84" i="2"/>
  <c r="Z84" i="2" s="1"/>
  <c r="U52" i="2"/>
  <c r="W52" i="2"/>
  <c r="Z52" i="2" s="1"/>
  <c r="W20" i="2"/>
  <c r="Z20" i="2" s="1"/>
  <c r="U20" i="2"/>
  <c r="Y14" i="2"/>
  <c r="Y13" i="2"/>
  <c r="A44" i="3"/>
  <c r="B44" i="3" s="1"/>
  <c r="A92" i="3"/>
  <c r="B92" i="3" s="1"/>
  <c r="A74" i="3"/>
  <c r="B74" i="3" s="1"/>
  <c r="A27" i="3"/>
  <c r="B27" i="3" s="1"/>
  <c r="A21" i="3"/>
  <c r="B21" i="3" s="1"/>
  <c r="A45" i="3"/>
  <c r="B45" i="3" s="1"/>
  <c r="A93" i="3"/>
  <c r="B93" i="3" s="1"/>
  <c r="A46" i="3"/>
  <c r="B46" i="3" s="1"/>
  <c r="A51" i="3"/>
  <c r="B51" i="3" s="1"/>
  <c r="A16" i="3"/>
  <c r="B16" i="3" s="1"/>
  <c r="A36" i="3"/>
  <c r="B36" i="3" s="1"/>
  <c r="A60" i="3"/>
  <c r="B60" i="3" s="1"/>
  <c r="A84" i="3"/>
  <c r="B84" i="3" s="1"/>
  <c r="A22" i="3"/>
  <c r="B22" i="3" s="1"/>
  <c r="A62" i="3"/>
  <c r="B62" i="3" s="1"/>
  <c r="A15" i="3"/>
  <c r="B15" i="3" s="1"/>
  <c r="A67" i="3"/>
  <c r="B67" i="3" s="1"/>
  <c r="A17" i="3"/>
  <c r="B17" i="3" s="1"/>
  <c r="A37" i="3"/>
  <c r="B37" i="3" s="1"/>
  <c r="A61" i="3"/>
  <c r="B61" i="3" s="1"/>
  <c r="A85" i="3"/>
  <c r="B85" i="3" s="1"/>
  <c r="A38" i="3"/>
  <c r="B38" i="3" s="1"/>
  <c r="A11" i="3"/>
  <c r="B11" i="3" s="1"/>
  <c r="A43" i="3"/>
  <c r="B43" i="3" s="1"/>
  <c r="A87" i="3"/>
  <c r="B87" i="3" s="1"/>
  <c r="A28" i="3"/>
  <c r="B28" i="3" s="1"/>
  <c r="A48" i="3"/>
  <c r="B48" i="3" s="1"/>
  <c r="A68" i="3"/>
  <c r="B68" i="3" s="1"/>
  <c r="A100" i="3"/>
  <c r="B100" i="3" s="1"/>
  <c r="A54" i="3"/>
  <c r="B54" i="3" s="1"/>
  <c r="A90" i="3"/>
  <c r="B90" i="3" s="1"/>
  <c r="A47" i="3"/>
  <c r="B47" i="3" s="1"/>
  <c r="A29" i="3"/>
  <c r="B29" i="3" s="1"/>
  <c r="A49" i="3"/>
  <c r="B49" i="3" s="1"/>
  <c r="A69" i="3"/>
  <c r="B69" i="3" s="1"/>
  <c r="A10" i="3"/>
  <c r="B10" i="3" s="1"/>
  <c r="A70" i="3"/>
  <c r="B70" i="3" s="1"/>
  <c r="A23" i="3"/>
  <c r="B23" i="3" s="1"/>
  <c r="A63" i="3"/>
  <c r="B63" i="3" s="1"/>
  <c r="A20" i="3"/>
  <c r="B20" i="3" s="1"/>
  <c r="A64" i="3"/>
  <c r="B64" i="3" s="1"/>
  <c r="A30" i="3"/>
  <c r="B30" i="3" s="1"/>
  <c r="A91" i="3"/>
  <c r="B91" i="3" s="1"/>
  <c r="A65" i="3"/>
  <c r="B65" i="3" s="1"/>
  <c r="A19" i="3"/>
  <c r="B19" i="3" s="1"/>
  <c r="A12" i="3"/>
  <c r="B12" i="3" s="1"/>
  <c r="A32" i="3"/>
  <c r="B32" i="3" s="1"/>
  <c r="A52" i="3"/>
  <c r="B52" i="3" s="1"/>
  <c r="A76" i="3"/>
  <c r="B76" i="3" s="1"/>
  <c r="A18" i="3"/>
  <c r="B18" i="3" s="1"/>
  <c r="A58" i="3"/>
  <c r="B58" i="3" s="1"/>
  <c r="A7" i="3"/>
  <c r="B7" i="3" s="1"/>
  <c r="A55" i="3"/>
  <c r="B55" i="3" s="1"/>
  <c r="A13" i="3"/>
  <c r="B13" i="3" s="1"/>
  <c r="A33" i="3"/>
  <c r="B33" i="3" s="1"/>
  <c r="A53" i="3"/>
  <c r="B53" i="3" s="1"/>
  <c r="A77" i="3"/>
  <c r="B77" i="3" s="1"/>
  <c r="A34" i="3"/>
  <c r="B34" i="3" s="1"/>
  <c r="A86" i="3"/>
  <c r="B86" i="3" s="1"/>
  <c r="A39" i="3"/>
  <c r="B39" i="3" s="1"/>
  <c r="A75" i="3"/>
  <c r="B75" i="3" s="1"/>
  <c r="A80" i="3"/>
  <c r="B80" i="3" s="1"/>
  <c r="A96" i="3"/>
  <c r="B96" i="3" s="1"/>
  <c r="A82" i="3"/>
  <c r="B82" i="3" s="1"/>
  <c r="A99" i="3"/>
  <c r="B99" i="3" s="1"/>
  <c r="A81" i="3"/>
  <c r="B81" i="3" s="1"/>
  <c r="A97" i="3"/>
  <c r="B97" i="3" s="1"/>
  <c r="A78" i="3"/>
  <c r="B78" i="3" s="1"/>
  <c r="A71" i="3"/>
  <c r="B71" i="3" s="1"/>
  <c r="A95" i="3"/>
  <c r="B95" i="3" s="1"/>
  <c r="A8" i="3"/>
  <c r="B8" i="3" s="1"/>
  <c r="A24" i="3"/>
  <c r="B24" i="3" s="1"/>
  <c r="A40" i="3"/>
  <c r="B40" i="3" s="1"/>
  <c r="A56" i="3"/>
  <c r="B56" i="3" s="1"/>
  <c r="A72" i="3"/>
  <c r="B72" i="3" s="1"/>
  <c r="A88" i="3"/>
  <c r="B88" i="3" s="1"/>
  <c r="A14" i="3"/>
  <c r="B14" i="3" s="1"/>
  <c r="A42" i="3"/>
  <c r="B42" i="3" s="1"/>
  <c r="A66" i="3"/>
  <c r="B66" i="3" s="1"/>
  <c r="A98" i="3"/>
  <c r="B98" i="3" s="1"/>
  <c r="A35" i="3"/>
  <c r="B35" i="3" s="1"/>
  <c r="A79" i="3"/>
  <c r="B79" i="3" s="1"/>
  <c r="A9" i="3"/>
  <c r="B9" i="3" s="1"/>
  <c r="A25" i="3"/>
  <c r="B25" i="3" s="1"/>
  <c r="A41" i="3"/>
  <c r="B41" i="3" s="1"/>
  <c r="A57" i="3"/>
  <c r="B57" i="3" s="1"/>
  <c r="A73" i="3"/>
  <c r="B73" i="3" s="1"/>
  <c r="A89" i="3"/>
  <c r="B89" i="3" s="1"/>
  <c r="A26" i="3"/>
  <c r="B26" i="3" s="1"/>
  <c r="A50" i="3"/>
  <c r="B50" i="3" s="1"/>
  <c r="A94" i="3"/>
  <c r="B94" i="3" s="1"/>
  <c r="A31" i="3"/>
  <c r="B31" i="3" s="1"/>
  <c r="A59" i="3"/>
  <c r="B59" i="3" s="1"/>
  <c r="A83" i="3"/>
  <c r="B83" i="3" s="1"/>
  <c r="U6" i="2" l="1"/>
  <c r="W6" i="2"/>
  <c r="Z6" i="2" s="1"/>
  <c r="B2" i="3" s="1"/>
</calcChain>
</file>

<file path=xl/sharedStrings.xml><?xml version="1.0" encoding="utf-8"?>
<sst xmlns="http://schemas.openxmlformats.org/spreadsheetml/2006/main" count="343" uniqueCount="296">
  <si>
    <t xml:space="preserve">Formato de Ingreso de Datos y Facturas- Pagos en Línea        </t>
  </si>
  <si>
    <t>ENTIDAD (ARL, FONDO DE PENSION, EPS)</t>
  </si>
  <si>
    <t>IDENTIFICACION PACIENTE</t>
  </si>
  <si>
    <t>NOMBRE Y APELLIDO</t>
  </si>
  <si>
    <t>SINIESTRO</t>
  </si>
  <si>
    <t>VALOR UNITARIO</t>
  </si>
  <si>
    <t>FECHA DE PAGO</t>
  </si>
  <si>
    <t>DE BOGOTÁ DC Y CUNDINAMARCA</t>
  </si>
  <si>
    <t>PREFIJO</t>
  </si>
  <si>
    <t>VALOR</t>
  </si>
  <si>
    <t>N°</t>
  </si>
  <si>
    <t>NIT</t>
  </si>
  <si>
    <t>NOMBRE RESUMEN</t>
  </si>
  <si>
    <t>ALFA</t>
  </si>
  <si>
    <t>AF</t>
  </si>
  <si>
    <t>BOLIVAR</t>
  </si>
  <si>
    <t>BV</t>
  </si>
  <si>
    <t>COLFONDOS</t>
  </si>
  <si>
    <t>CF</t>
  </si>
  <si>
    <t>COLMENA</t>
  </si>
  <si>
    <t>CM</t>
  </si>
  <si>
    <t>COLPATRIA</t>
  </si>
  <si>
    <t>CP</t>
  </si>
  <si>
    <t>COLPENSIONES</t>
  </si>
  <si>
    <t>CS</t>
  </si>
  <si>
    <t>FAMISANAR</t>
  </si>
  <si>
    <t>FS</t>
  </si>
  <si>
    <t>FONCEP</t>
  </si>
  <si>
    <t>FP</t>
  </si>
  <si>
    <t>LA EQUIDAD</t>
  </si>
  <si>
    <t>EQ</t>
  </si>
  <si>
    <t>LIBERTY</t>
  </si>
  <si>
    <t>LI</t>
  </si>
  <si>
    <t>MAPFRE</t>
  </si>
  <si>
    <t>MP</t>
  </si>
  <si>
    <t>MUNDIAL DE SEGUROS</t>
  </si>
  <si>
    <t>MS</t>
  </si>
  <si>
    <t>POSITIVA</t>
  </si>
  <si>
    <t>PO</t>
  </si>
  <si>
    <t>PROTECCION</t>
  </si>
  <si>
    <t>PT</t>
  </si>
  <si>
    <t>ARL SURA</t>
  </si>
  <si>
    <t>AS</t>
  </si>
  <si>
    <t>SURAMERICANA</t>
  </si>
  <si>
    <t>SR</t>
  </si>
  <si>
    <t>QEB SEGUROS</t>
  </si>
  <si>
    <t>QE</t>
  </si>
  <si>
    <t>BEST BUDDIES</t>
  </si>
  <si>
    <t>BD</t>
  </si>
  <si>
    <t>ECOPETROL</t>
  </si>
  <si>
    <t>EC</t>
  </si>
  <si>
    <t>MINISTERIO DE HACIENDA</t>
  </si>
  <si>
    <t>MH</t>
  </si>
  <si>
    <t>HOSPITAL SANTA CLARA</t>
  </si>
  <si>
    <t>HC</t>
  </si>
  <si>
    <t>FUNDACION TELETON</t>
  </si>
  <si>
    <t>FT</t>
  </si>
  <si>
    <t>SENA</t>
  </si>
  <si>
    <t>SN</t>
  </si>
  <si>
    <t>FONDO PASIVO SOCIAL DE FERROCARRILES</t>
  </si>
  <si>
    <t>FF</t>
  </si>
  <si>
    <t>CAFAM</t>
  </si>
  <si>
    <t>CA</t>
  </si>
  <si>
    <t>ALLIANZ SEGUROS SA</t>
  </si>
  <si>
    <t>AL</t>
  </si>
  <si>
    <t>BBVA SEGUROS</t>
  </si>
  <si>
    <t>BB</t>
  </si>
  <si>
    <t>SEGUROS DE VIDA DEL ESTADO</t>
  </si>
  <si>
    <t>VE</t>
  </si>
  <si>
    <t>GOBERNACION DE AMAZONAS</t>
  </si>
  <si>
    <t>GA</t>
  </si>
  <si>
    <t>UAE DE PENSIONES DEL DPTO DE CUNDINAMARCA</t>
  </si>
  <si>
    <t>DC</t>
  </si>
  <si>
    <t>SUPERINTENDENCIA DE SOCIEDADES</t>
  </si>
  <si>
    <t>SS</t>
  </si>
  <si>
    <t>FUNDACION UNIVERSITARIA DE CIENCIAS DE LA SALUD</t>
  </si>
  <si>
    <t>FU</t>
  </si>
  <si>
    <t>EPS CONVIDA</t>
  </si>
  <si>
    <t>CV</t>
  </si>
  <si>
    <t>CARDIF</t>
  </si>
  <si>
    <t>CD</t>
  </si>
  <si>
    <t>UNIVERSIDAD SAN BUENAVENTURA</t>
  </si>
  <si>
    <t>YB</t>
  </si>
  <si>
    <t>DEPARTAMENTO DE SANTANDER</t>
  </si>
  <si>
    <t>DS</t>
  </si>
  <si>
    <t>PUBLISEÑALES</t>
  </si>
  <si>
    <t>PB</t>
  </si>
  <si>
    <t>JUNTA NACIONAL DE CALIFICACION</t>
  </si>
  <si>
    <t>JN</t>
  </si>
  <si>
    <t>UNIDAD MEDICO DEL PUTUMAYO</t>
  </si>
  <si>
    <t>UP</t>
  </si>
  <si>
    <t>UNISALUD</t>
  </si>
  <si>
    <t>US</t>
  </si>
  <si>
    <t>ATENTO COLOMBIA</t>
  </si>
  <si>
    <t>AT</t>
  </si>
  <si>
    <t>BANCAMIA</t>
  </si>
  <si>
    <t>BA</t>
  </si>
  <si>
    <t>BANCO COLPATRIA</t>
  </si>
  <si>
    <t>BC</t>
  </si>
  <si>
    <t>BANCO POPULAR</t>
  </si>
  <si>
    <t>BP</t>
  </si>
  <si>
    <t>BENEFICENCIA DE CUNDINAMARCA</t>
  </si>
  <si>
    <t>BN</t>
  </si>
  <si>
    <t>CAJA DE RETIRO FFMM</t>
  </si>
  <si>
    <t>CR</t>
  </si>
  <si>
    <t>COLEGIO REPUBLICA DE BOLIVIA</t>
  </si>
  <si>
    <t>CB</t>
  </si>
  <si>
    <t>CITYBANK</t>
  </si>
  <si>
    <t>CI</t>
  </si>
  <si>
    <t>IED COLEGIO CARLOS PIZARRO</t>
  </si>
  <si>
    <t>CL</t>
  </si>
  <si>
    <t>COLOMBO ITALIANA DE CURTIDOS</t>
  </si>
  <si>
    <t>CC</t>
  </si>
  <si>
    <t>DELIMA MARSH</t>
  </si>
  <si>
    <t>CT</t>
  </si>
  <si>
    <t>CENTRO COMERCIAL GALERIAS</t>
  </si>
  <si>
    <t>CG</t>
  </si>
  <si>
    <t>DIRECCION DE SANIDAD DEL EJERCITO</t>
  </si>
  <si>
    <t>DE</t>
  </si>
  <si>
    <t>GEODINAMICA INGENIERIA</t>
  </si>
  <si>
    <t>GI</t>
  </si>
  <si>
    <t>GEOTEC INGENIERIA</t>
  </si>
  <si>
    <t>GT</t>
  </si>
  <si>
    <t>FUMDIR</t>
  </si>
  <si>
    <t>FD</t>
  </si>
  <si>
    <t>FUNDACION CEPYTIN</t>
  </si>
  <si>
    <t>FC</t>
  </si>
  <si>
    <t>GRUPO POSSO</t>
  </si>
  <si>
    <t>GP</t>
  </si>
  <si>
    <t>HELM BANK</t>
  </si>
  <si>
    <t>HB</t>
  </si>
  <si>
    <t>GRUPO CONSULTOR ANDINO</t>
  </si>
  <si>
    <t>GC</t>
  </si>
  <si>
    <t>HOSPITAL MILITAR CENTRAL</t>
  </si>
  <si>
    <t>HM</t>
  </si>
  <si>
    <t>INGENIERIA MONCADA GUERRERO</t>
  </si>
  <si>
    <t>IM</t>
  </si>
  <si>
    <t>LICEO SAN BASILIO MAGNO</t>
  </si>
  <si>
    <t>LB</t>
  </si>
  <si>
    <t>METLIFE</t>
  </si>
  <si>
    <t>MT</t>
  </si>
  <si>
    <t>PROYECTOS Y SISTEMAS CONTABLES</t>
  </si>
  <si>
    <t>PS</t>
  </si>
  <si>
    <t>SEGUROS DEL ESTADO</t>
  </si>
  <si>
    <t>SE</t>
  </si>
  <si>
    <t>UGPP</t>
  </si>
  <si>
    <t>UG</t>
  </si>
  <si>
    <t>RECA</t>
  </si>
  <si>
    <t>RE</t>
  </si>
  <si>
    <t>JUNTA REGIONAL DE BOYACA</t>
  </si>
  <si>
    <t>JB</t>
  </si>
  <si>
    <t>SERVICONFOR</t>
  </si>
  <si>
    <t>SC</t>
  </si>
  <si>
    <t>SOLUCIONES ENERGETICAS</t>
  </si>
  <si>
    <t>ST</t>
  </si>
  <si>
    <t>COTRINA ROMERO CHRISTOPHER</t>
  </si>
  <si>
    <t>RC</t>
  </si>
  <si>
    <t>INTERNACIONAL DE CELULARES</t>
  </si>
  <si>
    <t>IC</t>
  </si>
  <si>
    <t>LINCOLN SOLDADURAS</t>
  </si>
  <si>
    <t>LS</t>
  </si>
  <si>
    <t>PR</t>
  </si>
  <si>
    <t>CAPRECOM</t>
  </si>
  <si>
    <t>CE</t>
  </si>
  <si>
    <t>COLSEGUROS</t>
  </si>
  <si>
    <t>CO</t>
  </si>
  <si>
    <t>COMPENSAR</t>
  </si>
  <si>
    <t>CN</t>
  </si>
  <si>
    <t>COLSUBSIDIO</t>
  </si>
  <si>
    <t>CU</t>
  </si>
  <si>
    <t>ALIANSALUD</t>
  </si>
  <si>
    <t>AN</t>
  </si>
  <si>
    <t>CAPITAL SALUD</t>
  </si>
  <si>
    <t>SD</t>
  </si>
  <si>
    <t>JUNTA REGIONAL DE TOLIMA</t>
  </si>
  <si>
    <t>JT</t>
  </si>
  <si>
    <t>BIOPALMA SAS</t>
  </si>
  <si>
    <t>BI</t>
  </si>
  <si>
    <t>SECRETARIA DE HACIENDA DISTRITAL</t>
  </si>
  <si>
    <t>HD</t>
  </si>
  <si>
    <t>JUNTA REGIONAL DE BOGOTA</t>
  </si>
  <si>
    <t>JR</t>
  </si>
  <si>
    <t>FECHA EN TEXTO</t>
  </si>
  <si>
    <t>Seleccione, copie y pegue en un Bloc de Notas, los campos que se encuentren en la columna B de esta hoja</t>
  </si>
  <si>
    <t>JUNTA REGIONAL DE CALIFICACIÓN DE INVALIDEZ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</si>
  <si>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</si>
  <si>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</si>
  <si>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</si>
  <si>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</si>
  <si>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</si>
  <si>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</si>
  <si>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</si>
  <si>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</si>
  <si>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</si>
  <si>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</si>
  <si>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</si>
  <si>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</si>
  <si>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</si>
  <si>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</si>
  <si>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</si>
  <si>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</si>
  <si>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</si>
  <si>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</si>
  <si>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</si>
  <si>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</si>
  <si>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</si>
  <si>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</si>
  <si>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</si>
  <si>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</si>
  <si>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</si>
  <si>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</si>
  <si>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Pref.</t>
  </si>
  <si>
    <t>AÑO</t>
  </si>
  <si>
    <t>SALARIO</t>
  </si>
  <si>
    <t>PLENOS 2020</t>
  </si>
  <si>
    <t>EXC. 2019-2020</t>
  </si>
  <si>
    <t>INICIO</t>
  </si>
  <si>
    <t>FIN</t>
  </si>
  <si>
    <t>2020</t>
  </si>
  <si>
    <t>2019</t>
  </si>
  <si>
    <t>2018</t>
  </si>
  <si>
    <t>2017</t>
  </si>
  <si>
    <t>2016</t>
  </si>
  <si>
    <t>2015</t>
  </si>
  <si>
    <t>2014</t>
  </si>
  <si>
    <t>EXC. 2018-2020</t>
  </si>
  <si>
    <t>PLENOS 2021</t>
  </si>
  <si>
    <t>EXC. 2020-2021</t>
  </si>
  <si>
    <t>2021</t>
  </si>
  <si>
    <t>EXC. 2019-2021</t>
  </si>
  <si>
    <t>EXC. 2018-2021</t>
  </si>
  <si>
    <t>CK</t>
  </si>
  <si>
    <t>REGISTRO PERSONA - TARJETA DE IDENTIDAD</t>
  </si>
  <si>
    <t>REGISTRO PERSONA - CEDULA DE CIUDADANIA</t>
  </si>
  <si>
    <t>TI</t>
  </si>
  <si>
    <t>REGISTRO PERSONA - CEDULA DE EXTRANJERIA</t>
  </si>
  <si>
    <t>CQ</t>
  </si>
  <si>
    <t>RK</t>
  </si>
  <si>
    <t>REGISTRO PERSONA - REGISTRO CIVIL DE NACIMIENTO</t>
  </si>
  <si>
    <t>ZZ</t>
  </si>
  <si>
    <t>OTRAS ENTIDADES</t>
  </si>
  <si>
    <t>NUMERO</t>
  </si>
  <si>
    <t>REPETIR</t>
  </si>
  <si>
    <t>CONCATENAR</t>
  </si>
  <si>
    <t>N° SINIESTRO</t>
  </si>
  <si>
    <t>CANT</t>
  </si>
  <si>
    <t>RETEICA</t>
  </si>
  <si>
    <t>PAGAR-ICA</t>
  </si>
  <si>
    <t>COD</t>
  </si>
  <si>
    <t>ASIGNACIÓN N° SINIESTRO</t>
  </si>
  <si>
    <t>PAGO COLPENSIONES</t>
  </si>
  <si>
    <r>
      <t xml:space="preserve">NIT DE LA ENTIDAD
</t>
    </r>
    <r>
      <rPr>
        <b/>
        <sz val="8"/>
        <color theme="6" tint="0.79998168889431442"/>
        <rFont val="Helvetica"/>
      </rPr>
      <t>(Sin digito de verif.)</t>
    </r>
  </si>
  <si>
    <r>
      <t xml:space="preserve">VALOR HONORARIOS
</t>
    </r>
    <r>
      <rPr>
        <b/>
        <sz val="8"/>
        <color theme="6" tint="0.79998168889431442"/>
        <rFont val="Helvetica"/>
      </rPr>
      <t>(Lista desplegable)</t>
    </r>
  </si>
  <si>
    <t>2022</t>
  </si>
  <si>
    <t>PLENOS 2022</t>
  </si>
  <si>
    <t>EXC. 2020-2022</t>
  </si>
  <si>
    <t>EXC. 2019-2022</t>
  </si>
  <si>
    <t>EXC. 2018-2022</t>
  </si>
  <si>
    <t>EXC. 2021-2022</t>
  </si>
  <si>
    <t>AÑO-MES</t>
  </si>
  <si>
    <t>PLENOS 2023</t>
  </si>
  <si>
    <t>EXC. 2021-2023</t>
  </si>
  <si>
    <t>2023</t>
  </si>
  <si>
    <t>EXC. 2020-2023</t>
  </si>
  <si>
    <t>EXC. 2019-2023</t>
  </si>
  <si>
    <t>EXC. 2018-2023</t>
  </si>
  <si>
    <t>EXC. 2022-2023</t>
  </si>
  <si>
    <t>2024</t>
  </si>
  <si>
    <t>EXC. 2023-2024</t>
  </si>
  <si>
    <t>EXC. 2022-2024</t>
  </si>
  <si>
    <t>EXC. 2021-2024</t>
  </si>
  <si>
    <t>EXC. 2020-2024</t>
  </si>
  <si>
    <t>EXC. 2019-2024</t>
  </si>
  <si>
    <t>EXC. 2018-2024</t>
  </si>
  <si>
    <t>PLENOS 2024</t>
  </si>
  <si>
    <t>2025</t>
  </si>
  <si>
    <t>PLENOS 2025</t>
  </si>
  <si>
    <t>EXC. 2023-2025</t>
  </si>
  <si>
    <t>EXC. 2022-2025</t>
  </si>
  <si>
    <t>EXC. 2021-2025</t>
  </si>
  <si>
    <t>EXC. 2020-2025</t>
  </si>
  <si>
    <t>EXC. 2019-2025</t>
  </si>
  <si>
    <t>EXC. 2018-2025</t>
  </si>
  <si>
    <t>EXC. 2024-2025</t>
  </si>
  <si>
    <t>Versión 1.0</t>
  </si>
  <si>
    <t>ACTUALIZADO:  06 de enero de 2026</t>
  </si>
  <si>
    <t>2026</t>
  </si>
  <si>
    <t>PLENOS 2026</t>
  </si>
  <si>
    <t>EXC. 2024-2026</t>
  </si>
  <si>
    <t>EXC. 2023-2026</t>
  </si>
  <si>
    <t>EXC. 2022-2026</t>
  </si>
  <si>
    <t>EXC. 2021-2026</t>
  </si>
  <si>
    <t>EXC. 2020-2026</t>
  </si>
  <si>
    <t>EXC. 2019-2026</t>
  </si>
  <si>
    <t>EXC. 2018-2026</t>
  </si>
  <si>
    <t>EXC.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</si>
</sst>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240A]* #,##0_-;\-[$$-240A]* #,##0_-;_-[$$-240A]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rgb="FF006600"/>
      <name val="Bernard MT Condensed"/>
      <family val="1"/>
    </font>
    <font>
      <b/>
      <sz val="12"/>
      <color theme="6" tint="0.79998168889431442"/>
      <name val="Helvetica"/>
      <family val="2"/>
    </font>
    <font>
      <b/>
      <sz val="12"/>
      <color rgb="FF006600"/>
      <name val="Helvetica"/>
      <family val="2"/>
    </font>
    <font>
      <sz val="12"/>
      <color theme="1"/>
      <name val="Helvetica"/>
      <family val="2"/>
    </font>
    <font>
      <b/>
      <sz val="12"/>
      <color theme="6" tint="0.79998168889431442"/>
      <name val="Calibri"/>
      <family val="2"/>
      <scheme val="minor"/>
    </font>
    <font>
      <sz val="12"/>
      <color rgb="FF006600"/>
      <name val="Helvetica"/>
      <family val="2"/>
    </font>
    <font>
      <b/>
      <sz val="14"/>
      <color theme="6" tint="0.79998168889431442"/>
      <name val="Calibri"/>
      <family val="2"/>
      <scheme val="minor"/>
    </font>
    <font>
      <b/>
      <sz val="24"/>
      <color rgb="FF006600"/>
      <name val="Bookman Old Style"/>
      <family val="1"/>
    </font>
    <font>
      <b/>
      <sz val="10"/>
      <color rgb="FF006600"/>
      <name val="Helvetica"/>
      <family val="2"/>
    </font>
    <font>
      <sz val="12"/>
      <name val="Helvetica"/>
      <family val="2"/>
    </font>
    <font>
      <b/>
      <sz val="8"/>
      <color theme="6" tint="0.79998168889431442"/>
      <name val="Helvetica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rgb="FF008000"/>
      </left>
      <right/>
      <top/>
      <bottom/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8000"/>
      </bottom>
      <diagonal/>
    </border>
    <border>
      <left/>
      <right style="thin">
        <color rgb="FF008000"/>
      </right>
      <top/>
      <bottom/>
      <diagonal/>
    </border>
    <border>
      <left style="thin">
        <color rgb="FF008000"/>
      </left>
      <right/>
      <top/>
      <bottom style="thin">
        <color rgb="FF008000"/>
      </bottom>
      <diagonal/>
    </border>
    <border>
      <left/>
      <right style="thin">
        <color rgb="FF008000"/>
      </right>
      <top/>
      <bottom style="thin">
        <color rgb="FF008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8000"/>
      </right>
      <top style="thin">
        <color auto="1"/>
      </top>
      <bottom/>
      <diagonal/>
    </border>
    <border>
      <left style="thin">
        <color rgb="FF008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8000"/>
      </left>
      <right/>
      <top style="thin">
        <color rgb="FF008000"/>
      </top>
      <bottom style="thin">
        <color rgb="FF008000"/>
      </bottom>
      <diagonal/>
    </border>
    <border>
      <left/>
      <right/>
      <top style="thin">
        <color rgb="FF008000"/>
      </top>
      <bottom style="thin">
        <color rgb="FF008000"/>
      </bottom>
      <diagonal/>
    </border>
    <border>
      <left/>
      <right style="thin">
        <color rgb="FF008000"/>
      </right>
      <top style="thin">
        <color rgb="FF008000"/>
      </top>
      <bottom style="thin">
        <color rgb="FF008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4" fontId="3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7" fillId="4" borderId="2" xfId="0" applyFont="1" applyFill="1" applyBorder="1" applyAlignment="1" applyProtection="1">
      <alignment horizontal="center" vertical="center"/>
      <protection hidden="1"/>
    </xf>
    <xf numFmtId="164" fontId="7" fillId="4" borderId="2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5" fillId="0" borderId="14" xfId="0" applyFont="1" applyBorder="1" applyAlignment="1">
      <alignment vertical="center"/>
    </xf>
    <xf numFmtId="0" fontId="3" fillId="3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4" fontId="7" fillId="4" borderId="2" xfId="0" applyNumberFormat="1" applyFont="1" applyFill="1" applyBorder="1" applyAlignment="1" applyProtection="1">
      <alignment horizontal="center" vertical="center"/>
      <protection hidden="1"/>
    </xf>
    <xf numFmtId="0" fontId="5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49" fontId="0" fillId="0" borderId="0" xfId="0" applyNumberFormat="1"/>
    <xf numFmtId="49" fontId="0" fillId="0" borderId="0" xfId="0" quotePrefix="1" applyNumberFormat="1"/>
    <xf numFmtId="0" fontId="0" fillId="5" borderId="0" xfId="0" applyFill="1" applyAlignment="1">
      <alignment horizontal="center" vertical="center"/>
    </xf>
    <xf numFmtId="164" fontId="11" fillId="0" borderId="0" xfId="0" applyNumberFormat="1" applyFont="1" applyAlignment="1" applyProtection="1">
      <alignment vertical="center"/>
      <protection hidden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ui.pse.com.co/ui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juntaregionalbogota.co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142876</xdr:colOff>
      <xdr:row>0</xdr:row>
      <xdr:rowOff>130970</xdr:rowOff>
    </xdr:from>
    <xdr:to>
      <xdr:col>3</xdr:col>
      <xdr:colOff>964408</xdr:colOff>
      <xdr:row>3</xdr:row>
      <xdr:rowOff>81752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130970"/>
          <a:ext cx="1166813" cy="1165220"/>
        </a:xfrm>
        <a:prstGeom prst="rect">
          <a:avLst/>
        </a:prstGeom>
      </xdr:spPr>
    </xdr:pic>
    <xdr:clientData/>
  </xdr:twoCellAnchor>
  <xdr:twoCellAnchor editAs="oneCell">
    <xdr:from>
      <xdr:col>7</xdr:col>
      <xdr:colOff>1285876</xdr:colOff>
      <xdr:row>0</xdr:row>
      <xdr:rowOff>95251</xdr:rowOff>
    </xdr:from>
    <xdr:to>
      <xdr:col>8</xdr:col>
      <xdr:colOff>1125617</xdr:colOff>
      <xdr:row>3</xdr:row>
      <xdr:rowOff>166688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5657" y="95251"/>
          <a:ext cx="1292304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44"/>
  <sheetViews>
    <sheetView workbookViewId="0">
      <selection activeCell="K3" sqref="K3"/>
    </sheetView>
  </sheetViews>
  <sheetFormatPr baseColWidth="10" defaultRowHeight="15" x14ac:dyDescent="0.25"/>
  <cols>
    <col min="1" max="1" width="16.42578125" bestFit="1" customWidth="1"/>
    <col min="7" max="7" width="11.42578125" style="45"/>
  </cols>
  <sheetData>
    <row r="1" spans="1:8" x14ac:dyDescent="0.25">
      <c r="B1" s="1" t="s">
        <v>9</v>
      </c>
      <c r="D1" t="s">
        <v>216</v>
      </c>
      <c r="E1" t="s">
        <v>217</v>
      </c>
      <c r="G1" s="45" t="s">
        <v>212</v>
      </c>
      <c r="H1" t="s">
        <v>213</v>
      </c>
    </row>
    <row r="2" spans="1:8" x14ac:dyDescent="0.25">
      <c r="A2" t="s">
        <v>287</v>
      </c>
      <c r="B2">
        <f>$H$2</f>
        <v>1750905</v>
      </c>
      <c r="G2" s="46" t="s">
        <v>286</v>
      </c>
      <c r="H2">
        <v>1750905</v>
      </c>
    </row>
    <row r="3" spans="1:8" x14ac:dyDescent="0.25">
      <c r="A3" t="s">
        <v>295</v>
      </c>
      <c r="B3">
        <f>VLOOKUP(E3,G:H,2,FALSE)-VLOOKUP(D3,G:H,2,FALSE)</f>
        <v>327405</v>
      </c>
      <c r="D3" t="str">
        <f t="shared" ref="D3:D10" si="0">MID(A3,6,4)</f>
        <v>2025</v>
      </c>
      <c r="E3" t="str">
        <f t="shared" ref="E3:E10" si="1">MID(A3,11,4)</f>
        <v>2026</v>
      </c>
      <c r="G3" s="46" t="s">
        <v>275</v>
      </c>
      <c r="H3">
        <v>1423500</v>
      </c>
    </row>
    <row r="4" spans="1:8" x14ac:dyDescent="0.25">
      <c r="A4" t="s">
        <v>288</v>
      </c>
      <c r="B4">
        <f>VLOOKUP(E4,G:H,2,FALSE)-VLOOKUP(D4,G:H,2,FALSE)</f>
        <v>450905</v>
      </c>
      <c r="D4" t="str">
        <f t="shared" si="0"/>
        <v>2024</v>
      </c>
      <c r="E4" t="str">
        <f t="shared" si="1"/>
        <v>2026</v>
      </c>
      <c r="G4" s="46" t="s">
        <v>267</v>
      </c>
      <c r="H4">
        <v>1300000</v>
      </c>
    </row>
    <row r="5" spans="1:8" x14ac:dyDescent="0.25">
      <c r="A5" t="s">
        <v>289</v>
      </c>
      <c r="B5">
        <f>VLOOKUP(E5,G:H,2,FALSE)-VLOOKUP(D5,G:H,2,FALSE)</f>
        <v>590905</v>
      </c>
      <c r="D5" t="str">
        <f t="shared" si="0"/>
        <v>2023</v>
      </c>
      <c r="E5" t="str">
        <f t="shared" si="1"/>
        <v>2026</v>
      </c>
      <c r="G5" s="46" t="s">
        <v>262</v>
      </c>
      <c r="H5">
        <v>1160000</v>
      </c>
    </row>
    <row r="6" spans="1:8" x14ac:dyDescent="0.25">
      <c r="A6" t="s">
        <v>290</v>
      </c>
      <c r="B6">
        <f>VLOOKUP(E6,G:H,2,FALSE)-VLOOKUP(D6,G:H,2,FALSE)</f>
        <v>750905</v>
      </c>
      <c r="D6" t="str">
        <f t="shared" si="0"/>
        <v>2022</v>
      </c>
      <c r="E6" t="str">
        <f t="shared" si="1"/>
        <v>2026</v>
      </c>
      <c r="G6" s="46" t="s">
        <v>253</v>
      </c>
      <c r="H6">
        <v>1000000</v>
      </c>
    </row>
    <row r="7" spans="1:8" x14ac:dyDescent="0.25">
      <c r="A7" t="s">
        <v>291</v>
      </c>
      <c r="B7">
        <f>VLOOKUP(E7,G:H,2,FALSE)-VLOOKUP(D7,G:H,2,FALSE)</f>
        <v>842379</v>
      </c>
      <c r="D7" t="str">
        <f t="shared" si="0"/>
        <v>2021</v>
      </c>
      <c r="E7" t="str">
        <f t="shared" si="1"/>
        <v>2026</v>
      </c>
      <c r="G7" s="46" t="s">
        <v>228</v>
      </c>
      <c r="H7">
        <v>908526</v>
      </c>
    </row>
    <row r="8" spans="1:8" x14ac:dyDescent="0.25">
      <c r="A8" t="s">
        <v>292</v>
      </c>
      <c r="B8">
        <f>VLOOKUP(E8,G:H,2,FALSE)-VLOOKUP(D8,G:H,2,FALSE)</f>
        <v>873102</v>
      </c>
      <c r="D8" t="str">
        <f t="shared" si="0"/>
        <v>2020</v>
      </c>
      <c r="E8" t="str">
        <f t="shared" si="1"/>
        <v>2026</v>
      </c>
      <c r="G8" s="46" t="s">
        <v>218</v>
      </c>
      <c r="H8">
        <v>877803</v>
      </c>
    </row>
    <row r="9" spans="1:8" x14ac:dyDescent="0.25">
      <c r="A9" t="s">
        <v>293</v>
      </c>
      <c r="B9">
        <f>VLOOKUP(E9,G:H,2,FALSE)-VLOOKUP(D9,G:H,2,FALSE)</f>
        <v>922789</v>
      </c>
      <c r="D9" t="str">
        <f t="shared" si="0"/>
        <v>2019</v>
      </c>
      <c r="E9" t="str">
        <f t="shared" si="1"/>
        <v>2026</v>
      </c>
      <c r="G9" s="46" t="s">
        <v>219</v>
      </c>
      <c r="H9">
        <v>828116</v>
      </c>
    </row>
    <row r="10" spans="1:8" x14ac:dyDescent="0.25">
      <c r="A10" t="s">
        <v>294</v>
      </c>
      <c r="B10">
        <f>VLOOKUP(E10,G:H,2,FALSE)-VLOOKUP(D10,G:H,2,FALSE)</f>
        <v>969663</v>
      </c>
      <c r="D10" t="str">
        <f t="shared" si="0"/>
        <v>2018</v>
      </c>
      <c r="E10" t="str">
        <f t="shared" si="1"/>
        <v>2026</v>
      </c>
      <c r="G10" s="46" t="s">
        <v>220</v>
      </c>
      <c r="H10">
        <v>781242</v>
      </c>
    </row>
    <row r="11" spans="1:8" x14ac:dyDescent="0.25">
      <c r="A11" t="s">
        <v>276</v>
      </c>
      <c r="B11">
        <f>$H$3</f>
        <v>1423500</v>
      </c>
      <c r="G11" s="46" t="s">
        <v>221</v>
      </c>
      <c r="H11">
        <v>737717</v>
      </c>
    </row>
    <row r="12" spans="1:8" x14ac:dyDescent="0.25">
      <c r="A12" t="s">
        <v>283</v>
      </c>
      <c r="B12">
        <f>VLOOKUP(E12,G:H,2,FALSE)-VLOOKUP(D12,G:H,2,FALSE)</f>
        <v>123500</v>
      </c>
      <c r="D12" t="str">
        <f>MID(A12,6,4)</f>
        <v>2024</v>
      </c>
      <c r="E12" t="str">
        <f>MID(A12,11,4)</f>
        <v>2025</v>
      </c>
      <c r="G12" s="46" t="s">
        <v>222</v>
      </c>
      <c r="H12">
        <v>689455</v>
      </c>
    </row>
    <row r="13" spans="1:8" x14ac:dyDescent="0.25">
      <c r="A13" t="s">
        <v>277</v>
      </c>
      <c r="B13">
        <f>VLOOKUP(E13,G:H,2,FALSE)-VLOOKUP(D13,G:H,2,FALSE)</f>
        <v>263500</v>
      </c>
      <c r="D13" t="str">
        <f>MID(A13,6,4)</f>
        <v>2023</v>
      </c>
      <c r="E13" t="str">
        <f>MID(A13,11,4)</f>
        <v>2025</v>
      </c>
      <c r="G13" s="46" t="s">
        <v>223</v>
      </c>
      <c r="H13">
        <v>644350</v>
      </c>
    </row>
    <row r="14" spans="1:8" x14ac:dyDescent="0.25">
      <c r="A14" t="s">
        <v>278</v>
      </c>
      <c r="B14">
        <f>VLOOKUP(E14,G:H,2,FALSE)-VLOOKUP(D14,G:H,2,FALSE)</f>
        <v>423500</v>
      </c>
      <c r="D14" t="str">
        <f>MID(A14,6,4)</f>
        <v>2022</v>
      </c>
      <c r="E14" t="str">
        <f>MID(A14,11,4)</f>
        <v>2025</v>
      </c>
      <c r="G14" s="46" t="s">
        <v>224</v>
      </c>
      <c r="H14">
        <v>616000</v>
      </c>
    </row>
    <row r="15" spans="1:8" x14ac:dyDescent="0.25">
      <c r="A15" t="s">
        <v>279</v>
      </c>
      <c r="B15">
        <f>VLOOKUP(E15,G:H,2,FALSE)-VLOOKUP(D15,G:H,2,FALSE)</f>
        <v>514974</v>
      </c>
      <c r="D15" t="str">
        <f>MID(A15,6,4)</f>
        <v>2021</v>
      </c>
      <c r="E15" t="str">
        <f>MID(A15,11,4)</f>
        <v>2025</v>
      </c>
    </row>
    <row r="16" spans="1:8" x14ac:dyDescent="0.25">
      <c r="A16" t="s">
        <v>280</v>
      </c>
      <c r="B16">
        <f>VLOOKUP(E16,G:H,2,FALSE)-VLOOKUP(D16,G:H,2,FALSE)</f>
        <v>545697</v>
      </c>
      <c r="D16" t="str">
        <f t="shared" ref="D16:D19" si="2">MID(A16,6,4)</f>
        <v>2020</v>
      </c>
      <c r="E16" t="str">
        <f t="shared" ref="E16:E19" si="3">MID(A16,11,4)</f>
        <v>2025</v>
      </c>
    </row>
    <row r="17" spans="1:5" x14ac:dyDescent="0.25">
      <c r="A17" t="s">
        <v>281</v>
      </c>
      <c r="B17">
        <f>VLOOKUP(E17,G:H,2,FALSE)-VLOOKUP(D17,G:H,2,FALSE)</f>
        <v>595384</v>
      </c>
      <c r="D17" t="str">
        <f t="shared" si="2"/>
        <v>2019</v>
      </c>
      <c r="E17" t="str">
        <f t="shared" si="3"/>
        <v>2025</v>
      </c>
    </row>
    <row r="18" spans="1:5" x14ac:dyDescent="0.25">
      <c r="A18" t="s">
        <v>282</v>
      </c>
      <c r="B18">
        <f>VLOOKUP(E18,G:H,2,FALSE)-VLOOKUP(D18,G:H,2,FALSE)</f>
        <v>642258</v>
      </c>
      <c r="D18" t="str">
        <f t="shared" ref="D18" si="4">MID(A18,6,4)</f>
        <v>2018</v>
      </c>
      <c r="E18" t="str">
        <f t="shared" ref="E18" si="5">MID(A18,11,4)</f>
        <v>2025</v>
      </c>
    </row>
    <row r="19" spans="1:5" x14ac:dyDescent="0.25">
      <c r="A19" t="s">
        <v>282</v>
      </c>
      <c r="B19">
        <f>VLOOKUP(E19,G:H,2,FALSE)-VLOOKUP(D19,G:H,2,FALSE)</f>
        <v>642258</v>
      </c>
      <c r="D19" t="str">
        <f t="shared" si="2"/>
        <v>2018</v>
      </c>
      <c r="E19" t="str">
        <f t="shared" si="3"/>
        <v>2025</v>
      </c>
    </row>
    <row r="20" spans="1:5" x14ac:dyDescent="0.25">
      <c r="A20" t="s">
        <v>274</v>
      </c>
      <c r="B20">
        <f>$H$4</f>
        <v>1300000</v>
      </c>
    </row>
    <row r="21" spans="1:5" x14ac:dyDescent="0.25">
      <c r="A21" t="s">
        <v>268</v>
      </c>
      <c r="B21">
        <f>VLOOKUP(E21,G:H,2,FALSE)-VLOOKUP(D21,G:H,2,FALSE)</f>
        <v>140000</v>
      </c>
      <c r="D21" t="str">
        <f>MID(A21,6,4)</f>
        <v>2023</v>
      </c>
      <c r="E21" t="str">
        <f>MID(A21,11,4)</f>
        <v>2024</v>
      </c>
    </row>
    <row r="22" spans="1:5" x14ac:dyDescent="0.25">
      <c r="A22" t="s">
        <v>269</v>
      </c>
      <c r="B22">
        <f>VLOOKUP(E22,G:H,2,FALSE)-VLOOKUP(D22,G:H,2,FALSE)</f>
        <v>300000</v>
      </c>
      <c r="D22" t="str">
        <f>MID(A22,6,4)</f>
        <v>2022</v>
      </c>
      <c r="E22" t="str">
        <f>MID(A22,11,4)</f>
        <v>2024</v>
      </c>
    </row>
    <row r="23" spans="1:5" x14ac:dyDescent="0.25">
      <c r="A23" t="s">
        <v>270</v>
      </c>
      <c r="B23">
        <f>VLOOKUP(E23,G:H,2,FALSE)-VLOOKUP(D23,G:H,2,FALSE)</f>
        <v>391474</v>
      </c>
      <c r="D23" t="str">
        <f>MID(A23,6,4)</f>
        <v>2021</v>
      </c>
      <c r="E23" t="str">
        <f>MID(A23,11,4)</f>
        <v>2024</v>
      </c>
    </row>
    <row r="24" spans="1:5" x14ac:dyDescent="0.25">
      <c r="A24" t="s">
        <v>271</v>
      </c>
      <c r="B24">
        <f>VLOOKUP(E24,G:H,2,FALSE)-VLOOKUP(D24,G:H,2,FALSE)</f>
        <v>422197</v>
      </c>
      <c r="D24" t="str">
        <f>MID(A24,6,4)</f>
        <v>2020</v>
      </c>
      <c r="E24" t="str">
        <f>MID(A24,11,4)</f>
        <v>2024</v>
      </c>
    </row>
    <row r="25" spans="1:5" x14ac:dyDescent="0.25">
      <c r="A25" t="s">
        <v>272</v>
      </c>
      <c r="B25">
        <f>VLOOKUP(E25,G:H,2,FALSE)-VLOOKUP(D25,G:H,2,FALSE)</f>
        <v>471884</v>
      </c>
      <c r="D25" t="str">
        <f t="shared" ref="D25:D26" si="6">MID(A25,6,4)</f>
        <v>2019</v>
      </c>
      <c r="E25" t="str">
        <f t="shared" ref="E25:E26" si="7">MID(A25,11,4)</f>
        <v>2024</v>
      </c>
    </row>
    <row r="26" spans="1:5" x14ac:dyDescent="0.25">
      <c r="A26" t="s">
        <v>273</v>
      </c>
      <c r="B26">
        <f>VLOOKUP(E26,G:H,2,FALSE)-VLOOKUP(D26,G:H,2,FALSE)</f>
        <v>518758</v>
      </c>
      <c r="D26" t="str">
        <f t="shared" si="6"/>
        <v>2018</v>
      </c>
      <c r="E26" t="str">
        <f t="shared" si="7"/>
        <v>2024</v>
      </c>
    </row>
    <row r="27" spans="1:5" x14ac:dyDescent="0.25">
      <c r="A27" t="s">
        <v>260</v>
      </c>
      <c r="B27">
        <f>$H$5</f>
        <v>1160000</v>
      </c>
    </row>
    <row r="28" spans="1:5" x14ac:dyDescent="0.25">
      <c r="A28" t="s">
        <v>266</v>
      </c>
      <c r="B28">
        <f>VLOOKUP(E28,G:H,2,FALSE)-VLOOKUP(D28,G:H,2,FALSE)</f>
        <v>160000</v>
      </c>
      <c r="D28" t="str">
        <f>MID(A28,6,4)</f>
        <v>2022</v>
      </c>
      <c r="E28" t="str">
        <f>MID(A28,11,4)</f>
        <v>2023</v>
      </c>
    </row>
    <row r="29" spans="1:5" x14ac:dyDescent="0.25">
      <c r="A29" t="s">
        <v>261</v>
      </c>
      <c r="B29">
        <f>VLOOKUP(E29,G:H,2,FALSE)-VLOOKUP(D29,G:H,2,FALSE)</f>
        <v>251474</v>
      </c>
      <c r="D29" t="str">
        <f>MID(A29,6,4)</f>
        <v>2021</v>
      </c>
      <c r="E29" t="str">
        <f>MID(A29,11,4)</f>
        <v>2023</v>
      </c>
    </row>
    <row r="30" spans="1:5" x14ac:dyDescent="0.25">
      <c r="A30" t="s">
        <v>263</v>
      </c>
      <c r="B30">
        <f>VLOOKUP(E30,G:H,2,FALSE)-VLOOKUP(D30,G:H,2,FALSE)</f>
        <v>282197</v>
      </c>
      <c r="D30" t="str">
        <f>MID(A30,6,4)</f>
        <v>2020</v>
      </c>
      <c r="E30" t="str">
        <f>MID(A30,11,4)</f>
        <v>2023</v>
      </c>
    </row>
    <row r="31" spans="1:5" x14ac:dyDescent="0.25">
      <c r="A31" t="s">
        <v>264</v>
      </c>
      <c r="B31">
        <f>VLOOKUP(E31,G:H,2,FALSE)-VLOOKUP(D31,G:H,2,FALSE)</f>
        <v>331884</v>
      </c>
      <c r="D31" t="str">
        <f>MID(A31,6,4)</f>
        <v>2019</v>
      </c>
      <c r="E31" t="str">
        <f>MID(A31,11,4)</f>
        <v>2023</v>
      </c>
    </row>
    <row r="32" spans="1:5" x14ac:dyDescent="0.25">
      <c r="A32" t="s">
        <v>265</v>
      </c>
      <c r="B32">
        <f>VLOOKUP(E32,G:H,2,FALSE)-VLOOKUP(D32,G:H,2,FALSE)</f>
        <v>378758</v>
      </c>
      <c r="D32" t="str">
        <f t="shared" ref="D32" si="8">MID(A32,6,4)</f>
        <v>2018</v>
      </c>
      <c r="E32" t="str">
        <f t="shared" ref="E32" si="9">MID(A32,11,4)</f>
        <v>2023</v>
      </c>
    </row>
    <row r="33" spans="1:5" x14ac:dyDescent="0.25">
      <c r="A33" t="s">
        <v>254</v>
      </c>
      <c r="B33">
        <f>$H$6</f>
        <v>1000000</v>
      </c>
    </row>
    <row r="34" spans="1:5" x14ac:dyDescent="0.25">
      <c r="A34" t="s">
        <v>258</v>
      </c>
      <c r="B34">
        <f>VLOOKUP(E34,G:H,2,FALSE)-VLOOKUP(D34,G:H,2,FALSE)</f>
        <v>91474</v>
      </c>
      <c r="D34" t="str">
        <f>MID(A34,6,4)</f>
        <v>2021</v>
      </c>
      <c r="E34" t="str">
        <f>MID(A34,11,4)</f>
        <v>2022</v>
      </c>
    </row>
    <row r="35" spans="1:5" x14ac:dyDescent="0.25">
      <c r="A35" t="s">
        <v>255</v>
      </c>
      <c r="B35">
        <f>VLOOKUP(E35,G:H,2,FALSE)-VLOOKUP(D35,G:H,2,FALSE)</f>
        <v>122197</v>
      </c>
      <c r="D35" t="str">
        <f>MID(A35,6,4)</f>
        <v>2020</v>
      </c>
      <c r="E35" t="str">
        <f>MID(A35,11,4)</f>
        <v>2022</v>
      </c>
    </row>
    <row r="36" spans="1:5" x14ac:dyDescent="0.25">
      <c r="A36" t="s">
        <v>256</v>
      </c>
      <c r="B36">
        <f>VLOOKUP(E36,G:H,2,FALSE)-VLOOKUP(D36,G:H,2,FALSE)</f>
        <v>171884</v>
      </c>
      <c r="D36" t="str">
        <f>MID(A36,6,4)</f>
        <v>2019</v>
      </c>
      <c r="E36" t="str">
        <f>MID(A36,11,4)</f>
        <v>2022</v>
      </c>
    </row>
    <row r="37" spans="1:5" x14ac:dyDescent="0.25">
      <c r="A37" t="s">
        <v>257</v>
      </c>
      <c r="B37">
        <f>VLOOKUP(E37,G:H,2,FALSE)-VLOOKUP(D37,G:H,2,FALSE)</f>
        <v>218758</v>
      </c>
      <c r="D37" t="str">
        <f t="shared" ref="D37" si="10">MID(A37,6,4)</f>
        <v>2018</v>
      </c>
      <c r="E37" t="str">
        <f t="shared" ref="E37" si="11">MID(A37,11,4)</f>
        <v>2022</v>
      </c>
    </row>
    <row r="38" spans="1:5" x14ac:dyDescent="0.25">
      <c r="A38" t="s">
        <v>226</v>
      </c>
      <c r="B38">
        <f>$H$7</f>
        <v>908526</v>
      </c>
    </row>
    <row r="39" spans="1:5" x14ac:dyDescent="0.25">
      <c r="A39" t="s">
        <v>227</v>
      </c>
      <c r="B39">
        <f>VLOOKUP(E39,G:H,2,FALSE)-VLOOKUP(D39,G:H,2,FALSE)</f>
        <v>30723</v>
      </c>
      <c r="D39" t="str">
        <f>MID(A39,6,4)</f>
        <v>2020</v>
      </c>
      <c r="E39" t="str">
        <f>MID(A39,11,4)</f>
        <v>2021</v>
      </c>
    </row>
    <row r="40" spans="1:5" x14ac:dyDescent="0.25">
      <c r="A40" t="s">
        <v>229</v>
      </c>
      <c r="B40">
        <f>VLOOKUP(E40,G:H,2,FALSE)-VLOOKUP(D40,G:H,2,FALSE)</f>
        <v>80410</v>
      </c>
      <c r="D40" t="str">
        <f>MID(A40,6,4)</f>
        <v>2019</v>
      </c>
      <c r="E40" t="str">
        <f>MID(A40,11,4)</f>
        <v>2021</v>
      </c>
    </row>
    <row r="41" spans="1:5" x14ac:dyDescent="0.25">
      <c r="A41" t="s">
        <v>230</v>
      </c>
      <c r="B41">
        <f>VLOOKUP(E41,G:H,2,FALSE)-VLOOKUP(D41,G:H,2,FALSE)</f>
        <v>127284</v>
      </c>
      <c r="D41" t="str">
        <f t="shared" ref="D41" si="12">MID(A41,6,4)</f>
        <v>2018</v>
      </c>
      <c r="E41" t="str">
        <f t="shared" ref="E41" si="13">MID(A41,11,4)</f>
        <v>2021</v>
      </c>
    </row>
    <row r="42" spans="1:5" x14ac:dyDescent="0.25">
      <c r="A42" t="s">
        <v>214</v>
      </c>
      <c r="B42">
        <f>$H$8</f>
        <v>877803</v>
      </c>
    </row>
    <row r="43" spans="1:5" x14ac:dyDescent="0.25">
      <c r="A43" t="s">
        <v>215</v>
      </c>
      <c r="B43">
        <f>VLOOKUP(E43,G:H,2,FALSE)-VLOOKUP(D43,G:H,2,FALSE)</f>
        <v>49687</v>
      </c>
      <c r="D43" t="str">
        <f t="shared" ref="D43:D44" si="14">MID(A43,6,4)</f>
        <v>2019</v>
      </c>
      <c r="E43" t="str">
        <f t="shared" ref="E43:E44" si="15">MID(A43,11,4)</f>
        <v>2020</v>
      </c>
    </row>
    <row r="44" spans="1:5" x14ac:dyDescent="0.25">
      <c r="A44" t="s">
        <v>225</v>
      </c>
      <c r="B44">
        <f>VLOOKUP(E44,G:H,2,FALSE)-VLOOKUP(D44,G:H,2,FALSE)</f>
        <v>96561</v>
      </c>
      <c r="D44" t="str">
        <f t="shared" si="14"/>
        <v>2018</v>
      </c>
      <c r="E44" t="str">
        <f t="shared" si="15"/>
        <v>2020</v>
      </c>
    </row>
  </sheetData>
  <sheetProtection algorithmName="SHA-512" hashValue="nH307voQ1piYJliTAKO9/SwxAM5Hd2vI36J3tM5q6ai3ghAeWmcvtN/H1zO8ZMfNvIKAEZd/5fLACF8qN0Zh5g==" saltValue="lErzTlSvA+iQqkyxvU4YQA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G91"/>
  <sheetViews>
    <sheetView workbookViewId="0">
      <pane xSplit="1" ySplit="1" topLeftCell="B2" activePane="bottomRight" state="frozen"/>
      <selection activeCell="H2" sqref="H2"/>
      <selection pane="topRight" activeCell="H2" sqref="H2"/>
      <selection pane="bottomLeft" activeCell="H2" sqref="H2"/>
      <selection pane="bottomRight" activeCell="H2" sqref="H2"/>
    </sheetView>
  </sheetViews>
  <sheetFormatPr baseColWidth="10" defaultColWidth="11.42578125" defaultRowHeight="15" x14ac:dyDescent="0.25"/>
  <cols>
    <col min="1" max="1" width="11" style="20" bestFit="1" customWidth="1"/>
    <col min="2" max="2" width="49.5703125" style="20" bestFit="1" customWidth="1"/>
    <col min="3" max="3" width="8" style="21" bestFit="1" customWidth="1"/>
    <col min="4" max="4" width="9.28515625" style="21" bestFit="1" customWidth="1"/>
    <col min="5" max="5" width="8" style="21" bestFit="1" customWidth="1"/>
    <col min="6" max="6" width="11.42578125" style="20"/>
    <col min="7" max="7" width="5.28515625" style="21" bestFit="1" customWidth="1"/>
    <col min="8" max="33" width="4.28515625" style="21" customWidth="1"/>
    <col min="34" max="16384" width="11.42578125" style="20"/>
  </cols>
  <sheetData>
    <row r="1" spans="1:33" x14ac:dyDescent="0.25">
      <c r="A1" s="19" t="s">
        <v>11</v>
      </c>
      <c r="B1" s="19" t="s">
        <v>12</v>
      </c>
      <c r="C1" s="24" t="s">
        <v>8</v>
      </c>
      <c r="D1" s="24" t="s">
        <v>241</v>
      </c>
      <c r="E1" s="24" t="s">
        <v>8</v>
      </c>
    </row>
    <row r="2" spans="1:33" x14ac:dyDescent="0.25">
      <c r="A2" s="20">
        <v>860503617</v>
      </c>
      <c r="B2" s="20" t="s">
        <v>13</v>
      </c>
      <c r="C2" s="21" t="s">
        <v>14</v>
      </c>
      <c r="D2" s="21">
        <v>94</v>
      </c>
      <c r="E2" s="21" t="str">
        <f t="shared" ref="E2:E33" si="0">C2</f>
        <v>AF</v>
      </c>
      <c r="G2" s="23" t="s">
        <v>211</v>
      </c>
      <c r="H2" s="23" t="s">
        <v>185</v>
      </c>
      <c r="I2" s="23" t="s">
        <v>186</v>
      </c>
      <c r="J2" s="23" t="s">
        <v>187</v>
      </c>
      <c r="K2" s="23" t="s">
        <v>188</v>
      </c>
      <c r="L2" s="23" t="s">
        <v>189</v>
      </c>
      <c r="M2" s="23" t="s">
        <v>190</v>
      </c>
      <c r="N2" s="23" t="s">
        <v>191</v>
      </c>
      <c r="O2" s="23" t="s">
        <v>192</v>
      </c>
      <c r="P2" s="23" t="s">
        <v>193</v>
      </c>
      <c r="Q2" s="23" t="s">
        <v>194</v>
      </c>
      <c r="R2" s="23" t="s">
        <v>195</v>
      </c>
      <c r="S2" s="23" t="s">
        <v>196</v>
      </c>
      <c r="T2" s="23" t="s">
        <v>197</v>
      </c>
      <c r="U2" s="23" t="s">
        <v>198</v>
      </c>
      <c r="V2" s="23" t="s">
        <v>199</v>
      </c>
      <c r="W2" s="23" t="s">
        <v>200</v>
      </c>
      <c r="X2" s="23" t="s">
        <v>201</v>
      </c>
      <c r="Y2" s="23" t="s">
        <v>202</v>
      </c>
      <c r="Z2" s="23" t="s">
        <v>203</v>
      </c>
      <c r="AA2" s="23" t="s">
        <v>204</v>
      </c>
      <c r="AB2" s="23" t="s">
        <v>205</v>
      </c>
      <c r="AC2" s="23" t="s">
        <v>206</v>
      </c>
      <c r="AD2" s="23" t="s">
        <v>207</v>
      </c>
      <c r="AE2" s="23" t="s">
        <v>208</v>
      </c>
      <c r="AF2" s="23" t="s">
        <v>209</v>
      </c>
      <c r="AG2" s="23" t="s">
        <v>210</v>
      </c>
    </row>
    <row r="3" spans="1:33" x14ac:dyDescent="0.25">
      <c r="A3" s="20">
        <v>860002503</v>
      </c>
      <c r="B3" s="20" t="s">
        <v>15</v>
      </c>
      <c r="C3" s="21" t="s">
        <v>16</v>
      </c>
      <c r="D3" s="21">
        <v>89</v>
      </c>
      <c r="E3" s="21" t="str">
        <f t="shared" si="0"/>
        <v>BV</v>
      </c>
      <c r="G3" s="23" t="s">
        <v>185</v>
      </c>
      <c r="H3" s="22" t="str">
        <f t="shared" ref="H3:AG3" si="1">CONCATENATE($G3,H$2)</f>
        <v>AA</v>
      </c>
      <c r="I3" s="22" t="str">
        <f t="shared" si="1"/>
        <v>AB</v>
      </c>
      <c r="J3" s="22" t="str">
        <f t="shared" si="1"/>
        <v>AC</v>
      </c>
      <c r="K3" s="22" t="str">
        <f t="shared" si="1"/>
        <v>AD</v>
      </c>
      <c r="L3" s="22" t="str">
        <f t="shared" si="1"/>
        <v>AE</v>
      </c>
      <c r="M3" s="22" t="str">
        <f t="shared" si="1"/>
        <v>AF</v>
      </c>
      <c r="N3" s="22" t="str">
        <f t="shared" si="1"/>
        <v>AG</v>
      </c>
      <c r="O3" s="22" t="str">
        <f t="shared" si="1"/>
        <v>AH</v>
      </c>
      <c r="P3" s="22" t="str">
        <f t="shared" si="1"/>
        <v>AI</v>
      </c>
      <c r="Q3" s="22" t="str">
        <f t="shared" si="1"/>
        <v>AJ</v>
      </c>
      <c r="R3" s="22" t="str">
        <f t="shared" si="1"/>
        <v>AK</v>
      </c>
      <c r="S3" s="22" t="str">
        <f t="shared" si="1"/>
        <v>AL</v>
      </c>
      <c r="T3" s="22" t="str">
        <f t="shared" si="1"/>
        <v>AM</v>
      </c>
      <c r="U3" s="22" t="str">
        <f t="shared" si="1"/>
        <v>AN</v>
      </c>
      <c r="V3" s="22" t="str">
        <f t="shared" si="1"/>
        <v>AO</v>
      </c>
      <c r="W3" s="22" t="str">
        <f t="shared" si="1"/>
        <v>AP</v>
      </c>
      <c r="X3" s="22" t="str">
        <f t="shared" si="1"/>
        <v>AQ</v>
      </c>
      <c r="Y3" s="22" t="str">
        <f t="shared" si="1"/>
        <v>AR</v>
      </c>
      <c r="Z3" s="22" t="str">
        <f t="shared" si="1"/>
        <v>AS</v>
      </c>
      <c r="AA3" s="22" t="str">
        <f t="shared" si="1"/>
        <v>AT</v>
      </c>
      <c r="AB3" s="22" t="str">
        <f t="shared" si="1"/>
        <v>AU</v>
      </c>
      <c r="AC3" s="22" t="str">
        <f t="shared" si="1"/>
        <v>AV</v>
      </c>
      <c r="AD3" s="22" t="str">
        <f t="shared" si="1"/>
        <v>AW</v>
      </c>
      <c r="AE3" s="22" t="str">
        <f t="shared" si="1"/>
        <v>AX</v>
      </c>
      <c r="AF3" s="22" t="str">
        <f t="shared" si="1"/>
        <v>AY</v>
      </c>
      <c r="AG3" s="22" t="str">
        <f t="shared" si="1"/>
        <v>AZ</v>
      </c>
    </row>
    <row r="4" spans="1:33" x14ac:dyDescent="0.25">
      <c r="A4" s="20">
        <v>800149496</v>
      </c>
      <c r="B4" s="20" t="s">
        <v>17</v>
      </c>
      <c r="C4" s="21" t="s">
        <v>18</v>
      </c>
      <c r="D4" s="21">
        <v>46</v>
      </c>
      <c r="E4" s="21" t="str">
        <f t="shared" si="0"/>
        <v>CF</v>
      </c>
      <c r="G4" s="23" t="s">
        <v>186</v>
      </c>
      <c r="H4" s="22" t="str">
        <f t="shared" ref="H4:W28" si="2">CONCATENATE($G4,H$2)</f>
        <v>BA</v>
      </c>
      <c r="I4" s="22" t="str">
        <f t="shared" si="2"/>
        <v>BB</v>
      </c>
      <c r="J4" s="22" t="str">
        <f t="shared" si="2"/>
        <v>BC</v>
      </c>
      <c r="K4" s="22" t="str">
        <f t="shared" si="2"/>
        <v>BD</v>
      </c>
      <c r="L4" s="22" t="str">
        <f t="shared" si="2"/>
        <v>BE</v>
      </c>
      <c r="M4" s="22" t="str">
        <f t="shared" si="2"/>
        <v>BF</v>
      </c>
      <c r="N4" s="22" t="str">
        <f t="shared" si="2"/>
        <v>BG</v>
      </c>
      <c r="O4" s="22" t="str">
        <f t="shared" si="2"/>
        <v>BH</v>
      </c>
      <c r="P4" s="22" t="str">
        <f t="shared" si="2"/>
        <v>BI</v>
      </c>
      <c r="Q4" s="22" t="str">
        <f t="shared" si="2"/>
        <v>BJ</v>
      </c>
      <c r="R4" s="22" t="str">
        <f t="shared" si="2"/>
        <v>BK</v>
      </c>
      <c r="S4" s="22" t="str">
        <f t="shared" si="2"/>
        <v>BL</v>
      </c>
      <c r="T4" s="22" t="str">
        <f t="shared" si="2"/>
        <v>BM</v>
      </c>
      <c r="U4" s="22" t="str">
        <f t="shared" si="2"/>
        <v>BN</v>
      </c>
      <c r="V4" s="22" t="str">
        <f t="shared" si="2"/>
        <v>BO</v>
      </c>
      <c r="W4" s="22" t="str">
        <f t="shared" si="2"/>
        <v>BP</v>
      </c>
      <c r="X4" s="22" t="str">
        <f t="shared" ref="X4:AG12" si="3">CONCATENATE($G4,X$2)</f>
        <v>BQ</v>
      </c>
      <c r="Y4" s="22" t="str">
        <f t="shared" si="3"/>
        <v>BR</v>
      </c>
      <c r="Z4" s="22" t="str">
        <f t="shared" si="3"/>
        <v>BS</v>
      </c>
      <c r="AA4" s="22" t="str">
        <f t="shared" si="3"/>
        <v>BT</v>
      </c>
      <c r="AB4" s="22" t="str">
        <f t="shared" si="3"/>
        <v>BU</v>
      </c>
      <c r="AC4" s="22" t="str">
        <f t="shared" si="3"/>
        <v>BV</v>
      </c>
      <c r="AD4" s="22" t="str">
        <f t="shared" si="3"/>
        <v>BW</v>
      </c>
      <c r="AE4" s="22" t="str">
        <f t="shared" si="3"/>
        <v>BX</v>
      </c>
      <c r="AF4" s="22" t="str">
        <f t="shared" si="3"/>
        <v>BY</v>
      </c>
      <c r="AG4" s="22" t="str">
        <f t="shared" si="3"/>
        <v>BZ</v>
      </c>
    </row>
    <row r="5" spans="1:33" x14ac:dyDescent="0.25">
      <c r="A5" s="20">
        <v>800226175</v>
      </c>
      <c r="B5" s="20" t="s">
        <v>19</v>
      </c>
      <c r="C5" s="21" t="s">
        <v>20</v>
      </c>
      <c r="D5" s="21">
        <v>90</v>
      </c>
      <c r="E5" s="21" t="str">
        <f t="shared" si="0"/>
        <v>CM</v>
      </c>
      <c r="G5" s="23" t="s">
        <v>187</v>
      </c>
      <c r="H5" s="22" t="str">
        <f t="shared" si="2"/>
        <v>CA</v>
      </c>
      <c r="I5" s="22" t="str">
        <f t="shared" ref="I5:I13" si="4">CONCATENATE($G5,I$2)</f>
        <v>CB</v>
      </c>
      <c r="J5" s="22" t="str">
        <f t="shared" si="2"/>
        <v>CC</v>
      </c>
      <c r="K5" s="22" t="str">
        <f t="shared" ref="K5:W13" si="5">CONCATENATE($G5,K$2)</f>
        <v>CD</v>
      </c>
      <c r="L5" s="22" t="str">
        <f t="shared" si="5"/>
        <v>CE</v>
      </c>
      <c r="M5" s="22" t="str">
        <f t="shared" si="5"/>
        <v>CF</v>
      </c>
      <c r="N5" s="22" t="str">
        <f t="shared" si="5"/>
        <v>CG</v>
      </c>
      <c r="O5" s="22" t="str">
        <f t="shared" si="5"/>
        <v>CH</v>
      </c>
      <c r="P5" s="22" t="str">
        <f t="shared" si="5"/>
        <v>CI</v>
      </c>
      <c r="Q5" s="22" t="str">
        <f t="shared" si="5"/>
        <v>CJ</v>
      </c>
      <c r="R5" s="22" t="str">
        <f t="shared" si="5"/>
        <v>CK</v>
      </c>
      <c r="S5" s="22" t="str">
        <f t="shared" si="5"/>
        <v>CL</v>
      </c>
      <c r="T5" s="22" t="str">
        <f t="shared" si="5"/>
        <v>CM</v>
      </c>
      <c r="U5" s="22" t="str">
        <f t="shared" si="5"/>
        <v>CN</v>
      </c>
      <c r="V5" s="22" t="str">
        <f t="shared" si="5"/>
        <v>CO</v>
      </c>
      <c r="W5" s="22" t="str">
        <f t="shared" si="5"/>
        <v>CP</v>
      </c>
      <c r="X5" s="22" t="str">
        <f t="shared" si="3"/>
        <v>CQ</v>
      </c>
      <c r="Y5" s="22" t="str">
        <f t="shared" si="3"/>
        <v>CR</v>
      </c>
      <c r="Z5" s="22" t="str">
        <f t="shared" si="3"/>
        <v>CS</v>
      </c>
      <c r="AA5" s="22" t="str">
        <f t="shared" si="3"/>
        <v>CT</v>
      </c>
      <c r="AB5" s="22" t="str">
        <f t="shared" si="3"/>
        <v>CU</v>
      </c>
      <c r="AC5" s="22" t="str">
        <f t="shared" si="3"/>
        <v>CV</v>
      </c>
      <c r="AD5" s="22" t="str">
        <f t="shared" si="3"/>
        <v>CW</v>
      </c>
      <c r="AE5" s="22" t="str">
        <f t="shared" si="3"/>
        <v>CX</v>
      </c>
      <c r="AF5" s="22" t="str">
        <f t="shared" si="3"/>
        <v>CY</v>
      </c>
      <c r="AG5" s="22" t="str">
        <f t="shared" si="3"/>
        <v>CZ</v>
      </c>
    </row>
    <row r="6" spans="1:33" x14ac:dyDescent="0.25">
      <c r="A6" s="20">
        <v>860002183</v>
      </c>
      <c r="B6" s="20" t="s">
        <v>21</v>
      </c>
      <c r="C6" s="21" t="s">
        <v>22</v>
      </c>
      <c r="D6" s="21">
        <v>17</v>
      </c>
      <c r="E6" s="21" t="str">
        <f t="shared" si="0"/>
        <v>CP</v>
      </c>
      <c r="G6" s="23" t="s">
        <v>188</v>
      </c>
      <c r="H6" s="22" t="str">
        <f t="shared" si="2"/>
        <v>DA</v>
      </c>
      <c r="I6" s="22" t="str">
        <f t="shared" si="4"/>
        <v>DB</v>
      </c>
      <c r="J6" s="22" t="str">
        <f t="shared" ref="J6:J13" si="6">CONCATENATE($G6,J$2)</f>
        <v>DC</v>
      </c>
      <c r="K6" s="22" t="str">
        <f t="shared" si="5"/>
        <v>DD</v>
      </c>
      <c r="L6" s="22" t="str">
        <f t="shared" si="5"/>
        <v>DE</v>
      </c>
      <c r="M6" s="22" t="str">
        <f t="shared" si="5"/>
        <v>DF</v>
      </c>
      <c r="N6" s="22" t="str">
        <f t="shared" si="5"/>
        <v>DG</v>
      </c>
      <c r="O6" s="22" t="str">
        <f t="shared" si="5"/>
        <v>DH</v>
      </c>
      <c r="P6" s="22" t="str">
        <f t="shared" si="5"/>
        <v>DI</v>
      </c>
      <c r="Q6" s="22" t="str">
        <f t="shared" si="5"/>
        <v>DJ</v>
      </c>
      <c r="R6" s="22" t="str">
        <f t="shared" si="5"/>
        <v>DK</v>
      </c>
      <c r="S6" s="22" t="str">
        <f t="shared" si="5"/>
        <v>DL</v>
      </c>
      <c r="T6" s="22" t="str">
        <f t="shared" si="5"/>
        <v>DM</v>
      </c>
      <c r="U6" s="22" t="str">
        <f t="shared" si="5"/>
        <v>DN</v>
      </c>
      <c r="V6" s="22" t="str">
        <f t="shared" si="5"/>
        <v>DO</v>
      </c>
      <c r="W6" s="22" t="str">
        <f t="shared" si="5"/>
        <v>DP</v>
      </c>
      <c r="X6" s="22" t="str">
        <f t="shared" si="3"/>
        <v>DQ</v>
      </c>
      <c r="Y6" s="22" t="str">
        <f t="shared" si="3"/>
        <v>DR</v>
      </c>
      <c r="Z6" s="22" t="str">
        <f t="shared" si="3"/>
        <v>DS</v>
      </c>
      <c r="AA6" s="22" t="str">
        <f t="shared" si="3"/>
        <v>DT</v>
      </c>
      <c r="AB6" s="22" t="str">
        <f t="shared" si="3"/>
        <v>DU</v>
      </c>
      <c r="AC6" s="22" t="str">
        <f t="shared" si="3"/>
        <v>DV</v>
      </c>
      <c r="AD6" s="22" t="str">
        <f t="shared" si="3"/>
        <v>DW</v>
      </c>
      <c r="AE6" s="22" t="str">
        <f t="shared" si="3"/>
        <v>DX</v>
      </c>
      <c r="AF6" s="22" t="str">
        <f t="shared" si="3"/>
        <v>DY</v>
      </c>
      <c r="AG6" s="22" t="str">
        <f t="shared" si="3"/>
        <v>DZ</v>
      </c>
    </row>
    <row r="7" spans="1:33" x14ac:dyDescent="0.25">
      <c r="A7" s="20">
        <v>900336004</v>
      </c>
      <c r="B7" s="20" t="s">
        <v>23</v>
      </c>
      <c r="C7" s="21" t="s">
        <v>24</v>
      </c>
      <c r="D7" s="21">
        <v>27</v>
      </c>
      <c r="E7" s="21" t="str">
        <f t="shared" si="0"/>
        <v>CS</v>
      </c>
      <c r="G7" s="23" t="s">
        <v>189</v>
      </c>
      <c r="H7" s="22" t="str">
        <f t="shared" si="2"/>
        <v>EA</v>
      </c>
      <c r="I7" s="22" t="str">
        <f t="shared" si="4"/>
        <v>EB</v>
      </c>
      <c r="J7" s="22" t="str">
        <f t="shared" si="6"/>
        <v>EC</v>
      </c>
      <c r="K7" s="22" t="str">
        <f t="shared" si="5"/>
        <v>ED</v>
      </c>
      <c r="L7" s="22" t="str">
        <f t="shared" si="5"/>
        <v>EE</v>
      </c>
      <c r="M7" s="22" t="str">
        <f t="shared" si="5"/>
        <v>EF</v>
      </c>
      <c r="N7" s="22" t="str">
        <f t="shared" si="5"/>
        <v>EG</v>
      </c>
      <c r="O7" s="22" t="str">
        <f t="shared" si="5"/>
        <v>EH</v>
      </c>
      <c r="P7" s="22" t="str">
        <f t="shared" si="5"/>
        <v>EI</v>
      </c>
      <c r="Q7" s="22" t="str">
        <f t="shared" si="5"/>
        <v>EJ</v>
      </c>
      <c r="R7" s="22" t="str">
        <f t="shared" si="5"/>
        <v>EK</v>
      </c>
      <c r="S7" s="22" t="str">
        <f t="shared" si="5"/>
        <v>EL</v>
      </c>
      <c r="T7" s="22" t="str">
        <f t="shared" si="5"/>
        <v>EM</v>
      </c>
      <c r="U7" s="22" t="str">
        <f t="shared" si="5"/>
        <v>EN</v>
      </c>
      <c r="V7" s="22" t="str">
        <f t="shared" si="5"/>
        <v>EO</v>
      </c>
      <c r="W7" s="22" t="str">
        <f t="shared" si="5"/>
        <v>EP</v>
      </c>
      <c r="X7" s="22" t="str">
        <f t="shared" si="3"/>
        <v>EQ</v>
      </c>
      <c r="Y7" s="22" t="str">
        <f t="shared" si="3"/>
        <v>ER</v>
      </c>
      <c r="Z7" s="22" t="str">
        <f t="shared" si="3"/>
        <v>ES</v>
      </c>
      <c r="AA7" s="22" t="str">
        <f t="shared" si="3"/>
        <v>ET</v>
      </c>
      <c r="AB7" s="22" t="str">
        <f t="shared" si="3"/>
        <v>EU</v>
      </c>
      <c r="AC7" s="22" t="str">
        <f t="shared" si="3"/>
        <v>EV</v>
      </c>
      <c r="AD7" s="22" t="str">
        <f t="shared" si="3"/>
        <v>EW</v>
      </c>
      <c r="AE7" s="22" t="str">
        <f t="shared" si="3"/>
        <v>EX</v>
      </c>
      <c r="AF7" s="22" t="str">
        <f t="shared" si="3"/>
        <v>EY</v>
      </c>
      <c r="AG7" s="22" t="str">
        <f t="shared" si="3"/>
        <v>EZ</v>
      </c>
    </row>
    <row r="8" spans="1:33" x14ac:dyDescent="0.25">
      <c r="A8" s="20">
        <v>830003564</v>
      </c>
      <c r="B8" s="20" t="s">
        <v>25</v>
      </c>
      <c r="C8" s="21" t="s">
        <v>26</v>
      </c>
      <c r="D8" s="21">
        <v>78</v>
      </c>
      <c r="E8" s="21" t="str">
        <f t="shared" si="0"/>
        <v>FS</v>
      </c>
      <c r="G8" s="23" t="s">
        <v>190</v>
      </c>
      <c r="H8" s="22" t="str">
        <f t="shared" si="2"/>
        <v>FA</v>
      </c>
      <c r="I8" s="22" t="str">
        <f t="shared" si="4"/>
        <v>FB</v>
      </c>
      <c r="J8" s="22" t="str">
        <f t="shared" si="6"/>
        <v>FC</v>
      </c>
      <c r="K8" s="22" t="str">
        <f t="shared" si="5"/>
        <v>FD</v>
      </c>
      <c r="L8" s="22" t="str">
        <f t="shared" si="5"/>
        <v>FE</v>
      </c>
      <c r="M8" s="22" t="str">
        <f t="shared" si="5"/>
        <v>FF</v>
      </c>
      <c r="N8" s="22" t="str">
        <f t="shared" si="5"/>
        <v>FG</v>
      </c>
      <c r="O8" s="22" t="str">
        <f t="shared" si="5"/>
        <v>FH</v>
      </c>
      <c r="P8" s="22" t="str">
        <f t="shared" si="5"/>
        <v>FI</v>
      </c>
      <c r="Q8" s="22" t="str">
        <f t="shared" si="5"/>
        <v>FJ</v>
      </c>
      <c r="R8" s="22" t="str">
        <f t="shared" si="5"/>
        <v>FK</v>
      </c>
      <c r="S8" s="22" t="str">
        <f t="shared" si="5"/>
        <v>FL</v>
      </c>
      <c r="T8" s="22" t="str">
        <f t="shared" si="5"/>
        <v>FM</v>
      </c>
      <c r="U8" s="22" t="str">
        <f t="shared" si="5"/>
        <v>FN</v>
      </c>
      <c r="V8" s="22" t="str">
        <f t="shared" si="5"/>
        <v>FO</v>
      </c>
      <c r="W8" s="22" t="str">
        <f t="shared" si="5"/>
        <v>FP</v>
      </c>
      <c r="X8" s="22" t="str">
        <f t="shared" si="3"/>
        <v>FQ</v>
      </c>
      <c r="Y8" s="22" t="str">
        <f t="shared" si="3"/>
        <v>FR</v>
      </c>
      <c r="Z8" s="22" t="str">
        <f t="shared" si="3"/>
        <v>FS</v>
      </c>
      <c r="AA8" s="22" t="str">
        <f t="shared" si="3"/>
        <v>FT</v>
      </c>
      <c r="AB8" s="22" t="str">
        <f t="shared" si="3"/>
        <v>FU</v>
      </c>
      <c r="AC8" s="22" t="str">
        <f t="shared" si="3"/>
        <v>FV</v>
      </c>
      <c r="AD8" s="22" t="str">
        <f t="shared" si="3"/>
        <v>FW</v>
      </c>
      <c r="AE8" s="22" t="str">
        <f t="shared" si="3"/>
        <v>FX</v>
      </c>
      <c r="AF8" s="22" t="str">
        <f t="shared" si="3"/>
        <v>FY</v>
      </c>
      <c r="AG8" s="22" t="str">
        <f t="shared" si="3"/>
        <v>FZ</v>
      </c>
    </row>
    <row r="9" spans="1:33" x14ac:dyDescent="0.25">
      <c r="A9" s="20">
        <v>860041163</v>
      </c>
      <c r="B9" s="20" t="s">
        <v>27</v>
      </c>
      <c r="C9" s="21" t="s">
        <v>28</v>
      </c>
      <c r="D9" s="21">
        <v>49</v>
      </c>
      <c r="E9" s="21" t="str">
        <f t="shared" si="0"/>
        <v>FP</v>
      </c>
      <c r="G9" s="23" t="s">
        <v>191</v>
      </c>
      <c r="H9" s="22" t="str">
        <f t="shared" si="2"/>
        <v>GA</v>
      </c>
      <c r="I9" s="22" t="str">
        <f t="shared" si="4"/>
        <v>GB</v>
      </c>
      <c r="J9" s="22" t="str">
        <f t="shared" si="6"/>
        <v>GC</v>
      </c>
      <c r="K9" s="22" t="str">
        <f t="shared" si="5"/>
        <v>GD</v>
      </c>
      <c r="L9" s="22" t="str">
        <f t="shared" si="5"/>
        <v>GE</v>
      </c>
      <c r="M9" s="22" t="str">
        <f t="shared" si="5"/>
        <v>GF</v>
      </c>
      <c r="N9" s="22" t="str">
        <f t="shared" si="5"/>
        <v>GG</v>
      </c>
      <c r="O9" s="22" t="str">
        <f t="shared" si="5"/>
        <v>GH</v>
      </c>
      <c r="P9" s="22" t="str">
        <f t="shared" si="5"/>
        <v>GI</v>
      </c>
      <c r="Q9" s="22" t="str">
        <f t="shared" si="5"/>
        <v>GJ</v>
      </c>
      <c r="R9" s="22" t="str">
        <f t="shared" si="5"/>
        <v>GK</v>
      </c>
      <c r="S9" s="22" t="str">
        <f t="shared" si="5"/>
        <v>GL</v>
      </c>
      <c r="T9" s="22" t="str">
        <f t="shared" si="5"/>
        <v>GM</v>
      </c>
      <c r="U9" s="22" t="str">
        <f t="shared" si="5"/>
        <v>GN</v>
      </c>
      <c r="V9" s="22" t="str">
        <f t="shared" si="5"/>
        <v>GO</v>
      </c>
      <c r="W9" s="22" t="str">
        <f t="shared" si="5"/>
        <v>GP</v>
      </c>
      <c r="X9" s="22" t="str">
        <f t="shared" si="3"/>
        <v>GQ</v>
      </c>
      <c r="Y9" s="22" t="str">
        <f t="shared" si="3"/>
        <v>GR</v>
      </c>
      <c r="Z9" s="22" t="str">
        <f t="shared" si="3"/>
        <v>GS</v>
      </c>
      <c r="AA9" s="22" t="str">
        <f t="shared" si="3"/>
        <v>GT</v>
      </c>
      <c r="AB9" s="22" t="str">
        <f t="shared" si="3"/>
        <v>GU</v>
      </c>
      <c r="AC9" s="22" t="str">
        <f t="shared" si="3"/>
        <v>GV</v>
      </c>
      <c r="AD9" s="22" t="str">
        <f t="shared" si="3"/>
        <v>GW</v>
      </c>
      <c r="AE9" s="22" t="str">
        <f t="shared" si="3"/>
        <v>GX</v>
      </c>
      <c r="AF9" s="22" t="str">
        <f t="shared" si="3"/>
        <v>GY</v>
      </c>
      <c r="AG9" s="22" t="str">
        <f t="shared" si="3"/>
        <v>GZ</v>
      </c>
    </row>
    <row r="10" spans="1:33" x14ac:dyDescent="0.25">
      <c r="A10" s="20">
        <v>830008686</v>
      </c>
      <c r="B10" s="20" t="s">
        <v>29</v>
      </c>
      <c r="C10" s="21" t="s">
        <v>30</v>
      </c>
      <c r="D10" s="21">
        <v>52</v>
      </c>
      <c r="E10" s="21" t="str">
        <f t="shared" si="0"/>
        <v>EQ</v>
      </c>
      <c r="G10" s="23" t="s">
        <v>192</v>
      </c>
      <c r="H10" s="22" t="str">
        <f t="shared" si="2"/>
        <v>HA</v>
      </c>
      <c r="I10" s="22" t="str">
        <f t="shared" si="4"/>
        <v>HB</v>
      </c>
      <c r="J10" s="22" t="str">
        <f t="shared" si="6"/>
        <v>HC</v>
      </c>
      <c r="K10" s="22" t="str">
        <f t="shared" si="5"/>
        <v>HD</v>
      </c>
      <c r="L10" s="22" t="str">
        <f t="shared" si="5"/>
        <v>HE</v>
      </c>
      <c r="M10" s="22" t="str">
        <f t="shared" si="5"/>
        <v>HF</v>
      </c>
      <c r="N10" s="22" t="str">
        <f t="shared" si="5"/>
        <v>HG</v>
      </c>
      <c r="O10" s="22" t="str">
        <f t="shared" si="5"/>
        <v>HH</v>
      </c>
      <c r="P10" s="22" t="str">
        <f t="shared" si="5"/>
        <v>HI</v>
      </c>
      <c r="Q10" s="22" t="str">
        <f t="shared" si="5"/>
        <v>HJ</v>
      </c>
      <c r="R10" s="22" t="str">
        <f t="shared" si="5"/>
        <v>HK</v>
      </c>
      <c r="S10" s="22" t="str">
        <f t="shared" si="5"/>
        <v>HL</v>
      </c>
      <c r="T10" s="22" t="str">
        <f t="shared" si="5"/>
        <v>HM</v>
      </c>
      <c r="U10" s="22" t="str">
        <f t="shared" si="5"/>
        <v>HN</v>
      </c>
      <c r="V10" s="22" t="str">
        <f t="shared" si="5"/>
        <v>HO</v>
      </c>
      <c r="W10" s="22" t="str">
        <f t="shared" si="5"/>
        <v>HP</v>
      </c>
      <c r="X10" s="22" t="str">
        <f t="shared" si="3"/>
        <v>HQ</v>
      </c>
      <c r="Y10" s="22" t="str">
        <f t="shared" si="3"/>
        <v>HR</v>
      </c>
      <c r="Z10" s="22" t="str">
        <f t="shared" si="3"/>
        <v>HS</v>
      </c>
      <c r="AA10" s="22" t="str">
        <f t="shared" si="3"/>
        <v>HT</v>
      </c>
      <c r="AB10" s="22" t="str">
        <f t="shared" si="3"/>
        <v>HU</v>
      </c>
      <c r="AC10" s="22" t="str">
        <f t="shared" si="3"/>
        <v>HV</v>
      </c>
      <c r="AD10" s="22" t="str">
        <f t="shared" si="3"/>
        <v>HW</v>
      </c>
      <c r="AE10" s="22" t="str">
        <f t="shared" si="3"/>
        <v>HX</v>
      </c>
      <c r="AF10" s="22" t="str">
        <f t="shared" si="3"/>
        <v>HY</v>
      </c>
      <c r="AG10" s="22" t="str">
        <f t="shared" si="3"/>
        <v>HZ</v>
      </c>
    </row>
    <row r="11" spans="1:33" x14ac:dyDescent="0.25">
      <c r="A11" s="20">
        <v>860008645</v>
      </c>
      <c r="B11" s="20" t="s">
        <v>31</v>
      </c>
      <c r="C11" s="21" t="s">
        <v>32</v>
      </c>
      <c r="D11" s="21">
        <v>42</v>
      </c>
      <c r="E11" s="21" t="str">
        <f t="shared" si="0"/>
        <v>LI</v>
      </c>
      <c r="G11" s="23" t="s">
        <v>193</v>
      </c>
      <c r="H11" s="22" t="str">
        <f t="shared" si="2"/>
        <v>IA</v>
      </c>
      <c r="I11" s="22" t="str">
        <f t="shared" si="4"/>
        <v>IB</v>
      </c>
      <c r="J11" s="22" t="str">
        <f t="shared" si="6"/>
        <v>IC</v>
      </c>
      <c r="K11" s="22" t="str">
        <f t="shared" si="5"/>
        <v>ID</v>
      </c>
      <c r="L11" s="22" t="str">
        <f t="shared" si="5"/>
        <v>IE</v>
      </c>
      <c r="M11" s="22" t="str">
        <f t="shared" si="5"/>
        <v>IF</v>
      </c>
      <c r="N11" s="22" t="str">
        <f t="shared" si="5"/>
        <v>IG</v>
      </c>
      <c r="O11" s="22" t="str">
        <f t="shared" si="5"/>
        <v>IH</v>
      </c>
      <c r="P11" s="22" t="str">
        <f t="shared" si="5"/>
        <v>II</v>
      </c>
      <c r="Q11" s="22" t="str">
        <f t="shared" si="5"/>
        <v>IJ</v>
      </c>
      <c r="R11" s="22" t="str">
        <f t="shared" si="5"/>
        <v>IK</v>
      </c>
      <c r="S11" s="22" t="str">
        <f t="shared" si="5"/>
        <v>IL</v>
      </c>
      <c r="T11" s="22" t="str">
        <f t="shared" si="5"/>
        <v>IM</v>
      </c>
      <c r="U11" s="22" t="str">
        <f t="shared" si="5"/>
        <v>IN</v>
      </c>
      <c r="V11" s="22" t="str">
        <f t="shared" si="5"/>
        <v>IO</v>
      </c>
      <c r="W11" s="22" t="str">
        <f t="shared" si="5"/>
        <v>IP</v>
      </c>
      <c r="X11" s="22" t="str">
        <f t="shared" si="3"/>
        <v>IQ</v>
      </c>
      <c r="Y11" s="22" t="str">
        <f t="shared" si="3"/>
        <v>IR</v>
      </c>
      <c r="Z11" s="22" t="str">
        <f t="shared" si="3"/>
        <v>IS</v>
      </c>
      <c r="AA11" s="22" t="str">
        <f t="shared" si="3"/>
        <v>IT</v>
      </c>
      <c r="AB11" s="22" t="str">
        <f t="shared" si="3"/>
        <v>IU</v>
      </c>
      <c r="AC11" s="22" t="str">
        <f t="shared" si="3"/>
        <v>IV</v>
      </c>
      <c r="AD11" s="22" t="str">
        <f t="shared" si="3"/>
        <v>IW</v>
      </c>
      <c r="AE11" s="22" t="str">
        <f t="shared" si="3"/>
        <v>IX</v>
      </c>
      <c r="AF11" s="22" t="str">
        <f t="shared" si="3"/>
        <v>IY</v>
      </c>
      <c r="AG11" s="22" t="str">
        <f t="shared" si="3"/>
        <v>IZ</v>
      </c>
    </row>
    <row r="12" spans="1:33" x14ac:dyDescent="0.25">
      <c r="A12" s="20">
        <v>830054904</v>
      </c>
      <c r="B12" s="20" t="s">
        <v>33</v>
      </c>
      <c r="C12" s="21" t="s">
        <v>34</v>
      </c>
      <c r="D12" s="21">
        <v>28</v>
      </c>
      <c r="E12" s="21" t="str">
        <f t="shared" si="0"/>
        <v>MP</v>
      </c>
      <c r="G12" s="23" t="s">
        <v>194</v>
      </c>
      <c r="H12" s="22" t="str">
        <f t="shared" si="2"/>
        <v>JA</v>
      </c>
      <c r="I12" s="22" t="str">
        <f t="shared" si="4"/>
        <v>JB</v>
      </c>
      <c r="J12" s="22" t="str">
        <f t="shared" si="6"/>
        <v>JC</v>
      </c>
      <c r="K12" s="22" t="str">
        <f t="shared" si="5"/>
        <v>JD</v>
      </c>
      <c r="L12" s="22" t="str">
        <f t="shared" si="5"/>
        <v>JE</v>
      </c>
      <c r="M12" s="22" t="str">
        <f t="shared" si="5"/>
        <v>JF</v>
      </c>
      <c r="N12" s="22" t="str">
        <f t="shared" si="5"/>
        <v>JG</v>
      </c>
      <c r="O12" s="22" t="str">
        <f t="shared" si="5"/>
        <v>JH</v>
      </c>
      <c r="P12" s="22" t="str">
        <f t="shared" si="5"/>
        <v>JI</v>
      </c>
      <c r="Q12" s="22" t="str">
        <f t="shared" si="5"/>
        <v>JJ</v>
      </c>
      <c r="R12" s="22" t="str">
        <f t="shared" si="5"/>
        <v>JK</v>
      </c>
      <c r="S12" s="22" t="str">
        <f t="shared" si="5"/>
        <v>JL</v>
      </c>
      <c r="T12" s="22" t="str">
        <f t="shared" si="5"/>
        <v>JM</v>
      </c>
      <c r="U12" s="22" t="str">
        <f t="shared" si="5"/>
        <v>JN</v>
      </c>
      <c r="V12" s="22" t="str">
        <f t="shared" si="5"/>
        <v>JO</v>
      </c>
      <c r="W12" s="22" t="str">
        <f t="shared" si="5"/>
        <v>JP</v>
      </c>
      <c r="X12" s="22" t="str">
        <f t="shared" si="3"/>
        <v>JQ</v>
      </c>
      <c r="Y12" s="22" t="str">
        <f t="shared" si="3"/>
        <v>JR</v>
      </c>
      <c r="Z12" s="22" t="str">
        <f t="shared" si="3"/>
        <v>JS</v>
      </c>
      <c r="AA12" s="22" t="str">
        <f t="shared" si="3"/>
        <v>JT</v>
      </c>
      <c r="AB12" s="22" t="str">
        <f t="shared" si="3"/>
        <v>JU</v>
      </c>
      <c r="AC12" s="22" t="str">
        <f t="shared" si="3"/>
        <v>JV</v>
      </c>
      <c r="AD12" s="22" t="str">
        <f t="shared" si="3"/>
        <v>JW</v>
      </c>
      <c r="AE12" s="22" t="str">
        <f t="shared" si="3"/>
        <v>JX</v>
      </c>
      <c r="AF12" s="22" t="str">
        <f t="shared" si="3"/>
        <v>JY</v>
      </c>
      <c r="AG12" s="22" t="str">
        <f t="shared" si="3"/>
        <v>JZ</v>
      </c>
    </row>
    <row r="13" spans="1:33" x14ac:dyDescent="0.25">
      <c r="A13" s="20">
        <v>860037013</v>
      </c>
      <c r="B13" s="20" t="s">
        <v>35</v>
      </c>
      <c r="C13" s="21" t="s">
        <v>36</v>
      </c>
      <c r="D13" s="21">
        <v>81</v>
      </c>
      <c r="E13" s="21" t="str">
        <f t="shared" si="0"/>
        <v>MS</v>
      </c>
      <c r="G13" s="23" t="s">
        <v>195</v>
      </c>
      <c r="H13" s="22" t="str">
        <f t="shared" si="2"/>
        <v>KA</v>
      </c>
      <c r="I13" s="22" t="str">
        <f t="shared" si="4"/>
        <v>KB</v>
      </c>
      <c r="J13" s="22" t="str">
        <f t="shared" si="6"/>
        <v>KC</v>
      </c>
      <c r="K13" s="22" t="str">
        <f t="shared" si="5"/>
        <v>KD</v>
      </c>
      <c r="L13" s="22" t="str">
        <f t="shared" si="5"/>
        <v>KE</v>
      </c>
      <c r="M13" s="22" t="str">
        <f t="shared" si="5"/>
        <v>KF</v>
      </c>
      <c r="N13" s="22" t="str">
        <f t="shared" si="5"/>
        <v>KG</v>
      </c>
      <c r="O13" s="22" t="str">
        <f t="shared" si="5"/>
        <v>KH</v>
      </c>
      <c r="P13" s="22" t="str">
        <f t="shared" si="5"/>
        <v>KI</v>
      </c>
      <c r="Q13" s="22" t="str">
        <f t="shared" si="5"/>
        <v>KJ</v>
      </c>
      <c r="R13" s="22" t="str">
        <f t="shared" si="5"/>
        <v>KK</v>
      </c>
      <c r="S13" s="22" t="str">
        <f t="shared" si="5"/>
        <v>KL</v>
      </c>
      <c r="T13" s="22" t="str">
        <f t="shared" si="5"/>
        <v>KM</v>
      </c>
      <c r="U13" s="22" t="str">
        <f t="shared" si="5"/>
        <v>KN</v>
      </c>
      <c r="V13" s="22" t="str">
        <f t="shared" si="5"/>
        <v>KO</v>
      </c>
      <c r="W13" s="22" t="str">
        <f t="shared" si="5"/>
        <v>KP</v>
      </c>
      <c r="X13" s="22" t="str">
        <f>CONCATENATE($G13,X$2)</f>
        <v>KQ</v>
      </c>
      <c r="Y13" s="22" t="str">
        <f>CONCATENATE($G13,Y$2)</f>
        <v>KR</v>
      </c>
      <c r="Z13" s="22" t="str">
        <f>CONCATENATE($G13,Z$2)</f>
        <v>KS</v>
      </c>
      <c r="AA13" s="22" t="str">
        <f>CONCATENATE($G13,AA$2)</f>
        <v>KT</v>
      </c>
      <c r="AB13" s="22" t="str">
        <f>CONCATENATE($G13,AB$2)</f>
        <v>KU</v>
      </c>
      <c r="AC13" s="22" t="str">
        <f t="shared" ref="I13:AG23" si="7">CONCATENATE($G13,AC$2)</f>
        <v>KV</v>
      </c>
      <c r="AD13" s="22" t="str">
        <f t="shared" si="7"/>
        <v>KW</v>
      </c>
      <c r="AE13" s="22" t="str">
        <f t="shared" si="7"/>
        <v>KX</v>
      </c>
      <c r="AF13" s="22" t="str">
        <f t="shared" si="7"/>
        <v>KY</v>
      </c>
      <c r="AG13" s="22" t="str">
        <f t="shared" si="7"/>
        <v>KZ</v>
      </c>
    </row>
    <row r="14" spans="1:33" x14ac:dyDescent="0.25">
      <c r="A14" s="20">
        <v>860011153</v>
      </c>
      <c r="B14" s="20" t="s">
        <v>37</v>
      </c>
      <c r="C14" s="21" t="s">
        <v>38</v>
      </c>
      <c r="D14" s="21">
        <v>36</v>
      </c>
      <c r="E14" s="21" t="str">
        <f t="shared" si="0"/>
        <v>PO</v>
      </c>
      <c r="G14" s="23" t="s">
        <v>196</v>
      </c>
      <c r="H14" s="22" t="str">
        <f t="shared" si="2"/>
        <v>LA</v>
      </c>
      <c r="I14" s="22" t="str">
        <f t="shared" si="7"/>
        <v>LB</v>
      </c>
      <c r="J14" s="22" t="str">
        <f t="shared" si="7"/>
        <v>LC</v>
      </c>
      <c r="K14" s="22" t="str">
        <f t="shared" si="7"/>
        <v>LD</v>
      </c>
      <c r="L14" s="22" t="str">
        <f t="shared" si="7"/>
        <v>LE</v>
      </c>
      <c r="M14" s="22" t="str">
        <f t="shared" si="7"/>
        <v>LF</v>
      </c>
      <c r="N14" s="22" t="str">
        <f t="shared" si="7"/>
        <v>LG</v>
      </c>
      <c r="O14" s="22" t="str">
        <f t="shared" si="7"/>
        <v>LH</v>
      </c>
      <c r="P14" s="22" t="str">
        <f t="shared" si="7"/>
        <v>LI</v>
      </c>
      <c r="Q14" s="22" t="str">
        <f t="shared" si="7"/>
        <v>LJ</v>
      </c>
      <c r="R14" s="22" t="str">
        <f t="shared" si="7"/>
        <v>LK</v>
      </c>
      <c r="S14" s="22" t="str">
        <f t="shared" si="7"/>
        <v>LL</v>
      </c>
      <c r="T14" s="22" t="str">
        <f t="shared" si="7"/>
        <v>LM</v>
      </c>
      <c r="U14" s="22" t="str">
        <f t="shared" si="7"/>
        <v>LN</v>
      </c>
      <c r="V14" s="22" t="str">
        <f t="shared" si="7"/>
        <v>LO</v>
      </c>
      <c r="W14" s="22" t="str">
        <f t="shared" si="7"/>
        <v>LP</v>
      </c>
      <c r="X14" s="22" t="str">
        <f t="shared" si="7"/>
        <v>LQ</v>
      </c>
      <c r="Y14" s="22" t="str">
        <f t="shared" si="7"/>
        <v>LR</v>
      </c>
      <c r="Z14" s="22" t="str">
        <f t="shared" si="7"/>
        <v>LS</v>
      </c>
      <c r="AA14" s="22" t="str">
        <f t="shared" si="7"/>
        <v>LT</v>
      </c>
      <c r="AB14" s="22" t="str">
        <f t="shared" si="7"/>
        <v>LU</v>
      </c>
      <c r="AC14" s="22" t="str">
        <f t="shared" si="7"/>
        <v>LV</v>
      </c>
      <c r="AD14" s="22" t="str">
        <f t="shared" si="7"/>
        <v>LW</v>
      </c>
      <c r="AE14" s="22" t="str">
        <f t="shared" si="7"/>
        <v>LX</v>
      </c>
      <c r="AF14" s="22" t="str">
        <f t="shared" si="7"/>
        <v>LY</v>
      </c>
      <c r="AG14" s="22" t="str">
        <f t="shared" si="7"/>
        <v>LZ</v>
      </c>
    </row>
    <row r="15" spans="1:33" x14ac:dyDescent="0.25">
      <c r="A15" s="20">
        <v>800138188</v>
      </c>
      <c r="B15" s="20" t="s">
        <v>39</v>
      </c>
      <c r="C15" s="21" t="s">
        <v>40</v>
      </c>
      <c r="D15" s="21">
        <v>88</v>
      </c>
      <c r="E15" s="21" t="str">
        <f t="shared" si="0"/>
        <v>PT</v>
      </c>
      <c r="G15" s="23" t="s">
        <v>197</v>
      </c>
      <c r="H15" s="22" t="str">
        <f t="shared" si="2"/>
        <v>MA</v>
      </c>
      <c r="I15" s="22" t="str">
        <f t="shared" si="7"/>
        <v>MB</v>
      </c>
      <c r="J15" s="22" t="str">
        <f t="shared" si="7"/>
        <v>MC</v>
      </c>
      <c r="K15" s="22" t="str">
        <f t="shared" si="7"/>
        <v>MD</v>
      </c>
      <c r="L15" s="22" t="str">
        <f t="shared" si="7"/>
        <v>ME</v>
      </c>
      <c r="M15" s="22" t="str">
        <f t="shared" si="7"/>
        <v>MF</v>
      </c>
      <c r="N15" s="22" t="str">
        <f t="shared" si="7"/>
        <v>MG</v>
      </c>
      <c r="O15" s="22" t="str">
        <f t="shared" si="7"/>
        <v>MH</v>
      </c>
      <c r="P15" s="22" t="str">
        <f t="shared" si="7"/>
        <v>MI</v>
      </c>
      <c r="Q15" s="22" t="str">
        <f t="shared" si="7"/>
        <v>MJ</v>
      </c>
      <c r="R15" s="22" t="str">
        <f t="shared" si="7"/>
        <v>MK</v>
      </c>
      <c r="S15" s="22" t="str">
        <f t="shared" si="7"/>
        <v>ML</v>
      </c>
      <c r="T15" s="22" t="str">
        <f t="shared" si="7"/>
        <v>MM</v>
      </c>
      <c r="U15" s="22" t="str">
        <f t="shared" si="7"/>
        <v>MN</v>
      </c>
      <c r="V15" s="22" t="str">
        <f t="shared" si="7"/>
        <v>MO</v>
      </c>
      <c r="W15" s="22" t="str">
        <f t="shared" si="7"/>
        <v>MP</v>
      </c>
      <c r="X15" s="22" t="str">
        <f t="shared" si="7"/>
        <v>MQ</v>
      </c>
      <c r="Y15" s="22" t="str">
        <f t="shared" si="7"/>
        <v>MR</v>
      </c>
      <c r="Z15" s="22" t="str">
        <f t="shared" si="7"/>
        <v>MS</v>
      </c>
      <c r="AA15" s="22" t="str">
        <f t="shared" si="7"/>
        <v>MT</v>
      </c>
      <c r="AB15" s="22" t="str">
        <f t="shared" si="7"/>
        <v>MU</v>
      </c>
      <c r="AC15" s="22" t="str">
        <f t="shared" si="7"/>
        <v>MV</v>
      </c>
      <c r="AD15" s="22" t="str">
        <f t="shared" si="7"/>
        <v>MW</v>
      </c>
      <c r="AE15" s="22" t="str">
        <f t="shared" si="7"/>
        <v>MX</v>
      </c>
      <c r="AF15" s="22" t="str">
        <f t="shared" si="7"/>
        <v>MY</v>
      </c>
      <c r="AG15" s="22" t="str">
        <f t="shared" si="7"/>
        <v>MZ</v>
      </c>
    </row>
    <row r="16" spans="1:33" x14ac:dyDescent="0.25">
      <c r="A16" s="20">
        <v>800256161</v>
      </c>
      <c r="B16" s="20" t="s">
        <v>41</v>
      </c>
      <c r="C16" s="21" t="s">
        <v>42</v>
      </c>
      <c r="D16" s="21">
        <v>85</v>
      </c>
      <c r="E16" s="21" t="str">
        <f t="shared" si="0"/>
        <v>AS</v>
      </c>
      <c r="G16" s="23" t="s">
        <v>198</v>
      </c>
      <c r="H16" s="22" t="str">
        <f t="shared" si="2"/>
        <v>NA</v>
      </c>
      <c r="I16" s="22" t="str">
        <f t="shared" si="7"/>
        <v>NB</v>
      </c>
      <c r="J16" s="22" t="str">
        <f t="shared" si="7"/>
        <v>NC</v>
      </c>
      <c r="K16" s="22" t="str">
        <f t="shared" si="7"/>
        <v>ND</v>
      </c>
      <c r="L16" s="22" t="str">
        <f t="shared" si="7"/>
        <v>NE</v>
      </c>
      <c r="M16" s="22" t="str">
        <f t="shared" si="7"/>
        <v>NF</v>
      </c>
      <c r="N16" s="22" t="str">
        <f t="shared" si="7"/>
        <v>NG</v>
      </c>
      <c r="O16" s="22" t="str">
        <f t="shared" si="7"/>
        <v>NH</v>
      </c>
      <c r="P16" s="22" t="str">
        <f t="shared" si="7"/>
        <v>NI</v>
      </c>
      <c r="Q16" s="22" t="str">
        <f t="shared" si="7"/>
        <v>NJ</v>
      </c>
      <c r="R16" s="22" t="str">
        <f t="shared" si="7"/>
        <v>NK</v>
      </c>
      <c r="S16" s="22" t="str">
        <f t="shared" si="7"/>
        <v>NL</v>
      </c>
      <c r="T16" s="22" t="str">
        <f t="shared" si="7"/>
        <v>NM</v>
      </c>
      <c r="U16" s="22" t="str">
        <f t="shared" si="7"/>
        <v>NN</v>
      </c>
      <c r="V16" s="22" t="str">
        <f t="shared" si="7"/>
        <v>NO</v>
      </c>
      <c r="W16" s="22" t="str">
        <f t="shared" si="7"/>
        <v>NP</v>
      </c>
      <c r="X16" s="22" t="str">
        <f t="shared" si="7"/>
        <v>NQ</v>
      </c>
      <c r="Y16" s="22" t="str">
        <f t="shared" si="7"/>
        <v>NR</v>
      </c>
      <c r="Z16" s="22" t="str">
        <f t="shared" si="7"/>
        <v>NS</v>
      </c>
      <c r="AA16" s="22" t="str">
        <f t="shared" si="7"/>
        <v>NT</v>
      </c>
      <c r="AB16" s="22" t="str">
        <f t="shared" si="7"/>
        <v>NU</v>
      </c>
      <c r="AC16" s="22" t="str">
        <f t="shared" si="7"/>
        <v>NV</v>
      </c>
      <c r="AD16" s="22" t="str">
        <f t="shared" si="7"/>
        <v>NW</v>
      </c>
      <c r="AE16" s="22" t="str">
        <f t="shared" si="7"/>
        <v>NX</v>
      </c>
      <c r="AF16" s="22" t="str">
        <f t="shared" si="7"/>
        <v>NY</v>
      </c>
      <c r="AG16" s="22" t="str">
        <f t="shared" si="7"/>
        <v>NZ</v>
      </c>
    </row>
    <row r="17" spans="1:33" x14ac:dyDescent="0.25">
      <c r="A17" s="20">
        <v>890903790</v>
      </c>
      <c r="B17" s="20" t="s">
        <v>43</v>
      </c>
      <c r="C17" s="21" t="s">
        <v>44</v>
      </c>
      <c r="D17" s="21">
        <v>86</v>
      </c>
      <c r="E17" s="21" t="str">
        <f t="shared" si="0"/>
        <v>SR</v>
      </c>
      <c r="G17" s="23" t="s">
        <v>199</v>
      </c>
      <c r="H17" s="22" t="str">
        <f t="shared" si="2"/>
        <v>OA</v>
      </c>
      <c r="I17" s="22" t="str">
        <f t="shared" si="7"/>
        <v>OB</v>
      </c>
      <c r="J17" s="22" t="str">
        <f t="shared" si="7"/>
        <v>OC</v>
      </c>
      <c r="K17" s="22" t="str">
        <f t="shared" si="7"/>
        <v>OD</v>
      </c>
      <c r="L17" s="22" t="str">
        <f t="shared" si="7"/>
        <v>OE</v>
      </c>
      <c r="M17" s="22" t="str">
        <f t="shared" si="7"/>
        <v>OF</v>
      </c>
      <c r="N17" s="22" t="str">
        <f t="shared" si="7"/>
        <v>OG</v>
      </c>
      <c r="O17" s="22" t="str">
        <f t="shared" si="7"/>
        <v>OH</v>
      </c>
      <c r="P17" s="22" t="str">
        <f t="shared" si="7"/>
        <v>OI</v>
      </c>
      <c r="Q17" s="22" t="str">
        <f t="shared" si="7"/>
        <v>OJ</v>
      </c>
      <c r="R17" s="22" t="str">
        <f t="shared" si="7"/>
        <v>OK</v>
      </c>
      <c r="S17" s="22" t="str">
        <f t="shared" si="7"/>
        <v>OL</v>
      </c>
      <c r="T17" s="22" t="str">
        <f t="shared" si="7"/>
        <v>OM</v>
      </c>
      <c r="U17" s="22" t="str">
        <f t="shared" si="7"/>
        <v>ON</v>
      </c>
      <c r="V17" s="22" t="str">
        <f t="shared" si="7"/>
        <v>OO</v>
      </c>
      <c r="W17" s="22" t="str">
        <f t="shared" si="7"/>
        <v>OP</v>
      </c>
      <c r="X17" s="22" t="str">
        <f t="shared" si="7"/>
        <v>OQ</v>
      </c>
      <c r="Y17" s="22" t="str">
        <f t="shared" si="7"/>
        <v>OR</v>
      </c>
      <c r="Z17" s="22" t="str">
        <f t="shared" si="7"/>
        <v>OS</v>
      </c>
      <c r="AA17" s="22" t="str">
        <f t="shared" si="7"/>
        <v>OT</v>
      </c>
      <c r="AB17" s="22" t="str">
        <f t="shared" si="7"/>
        <v>OU</v>
      </c>
      <c r="AC17" s="22" t="str">
        <f t="shared" si="7"/>
        <v>OV</v>
      </c>
      <c r="AD17" s="22" t="str">
        <f t="shared" si="7"/>
        <v>OW</v>
      </c>
      <c r="AE17" s="22" t="str">
        <f t="shared" si="7"/>
        <v>OX</v>
      </c>
      <c r="AF17" s="22" t="str">
        <f t="shared" si="7"/>
        <v>OY</v>
      </c>
      <c r="AG17" s="22" t="str">
        <f t="shared" si="7"/>
        <v>OZ</v>
      </c>
    </row>
    <row r="18" spans="1:33" x14ac:dyDescent="0.25">
      <c r="A18" s="20">
        <v>860002534</v>
      </c>
      <c r="B18" s="20" t="s">
        <v>45</v>
      </c>
      <c r="C18" s="21" t="s">
        <v>46</v>
      </c>
      <c r="D18" s="21">
        <v>54</v>
      </c>
      <c r="E18" s="21" t="str">
        <f t="shared" si="0"/>
        <v>QE</v>
      </c>
      <c r="G18" s="23" t="s">
        <v>200</v>
      </c>
      <c r="H18" s="22" t="str">
        <f t="shared" si="2"/>
        <v>PA</v>
      </c>
      <c r="I18" s="22" t="str">
        <f t="shared" si="7"/>
        <v>PB</v>
      </c>
      <c r="J18" s="22" t="str">
        <f t="shared" si="7"/>
        <v>PC</v>
      </c>
      <c r="K18" s="22" t="str">
        <f t="shared" si="7"/>
        <v>PD</v>
      </c>
      <c r="L18" s="22" t="str">
        <f t="shared" si="7"/>
        <v>PE</v>
      </c>
      <c r="M18" s="22" t="str">
        <f t="shared" si="7"/>
        <v>PF</v>
      </c>
      <c r="N18" s="22" t="str">
        <f t="shared" si="7"/>
        <v>PG</v>
      </c>
      <c r="O18" s="22" t="str">
        <f t="shared" si="7"/>
        <v>PH</v>
      </c>
      <c r="P18" s="22" t="str">
        <f t="shared" si="7"/>
        <v>PI</v>
      </c>
      <c r="Q18" s="22" t="str">
        <f t="shared" si="7"/>
        <v>PJ</v>
      </c>
      <c r="R18" s="22" t="str">
        <f t="shared" si="7"/>
        <v>PK</v>
      </c>
      <c r="S18" s="22" t="str">
        <f t="shared" si="7"/>
        <v>PL</v>
      </c>
      <c r="T18" s="22" t="str">
        <f t="shared" si="7"/>
        <v>PM</v>
      </c>
      <c r="U18" s="22" t="str">
        <f t="shared" si="7"/>
        <v>PN</v>
      </c>
      <c r="V18" s="22" t="str">
        <f t="shared" si="7"/>
        <v>PO</v>
      </c>
      <c r="W18" s="22" t="str">
        <f t="shared" si="7"/>
        <v>PP</v>
      </c>
      <c r="X18" s="22" t="str">
        <f t="shared" si="7"/>
        <v>PQ</v>
      </c>
      <c r="Y18" s="22" t="str">
        <f t="shared" si="7"/>
        <v>PR</v>
      </c>
      <c r="Z18" s="22" t="str">
        <f t="shared" si="7"/>
        <v>PS</v>
      </c>
      <c r="AA18" s="22" t="str">
        <f t="shared" si="7"/>
        <v>PT</v>
      </c>
      <c r="AB18" s="22" t="str">
        <f t="shared" si="7"/>
        <v>PU</v>
      </c>
      <c r="AC18" s="22" t="str">
        <f t="shared" si="7"/>
        <v>PV</v>
      </c>
      <c r="AD18" s="22" t="str">
        <f t="shared" si="7"/>
        <v>PW</v>
      </c>
      <c r="AE18" s="22" t="str">
        <f t="shared" si="7"/>
        <v>PX</v>
      </c>
      <c r="AF18" s="22" t="str">
        <f t="shared" si="7"/>
        <v>PY</v>
      </c>
      <c r="AG18" s="22" t="str">
        <f t="shared" si="7"/>
        <v>PZ</v>
      </c>
    </row>
    <row r="19" spans="1:33" x14ac:dyDescent="0.25">
      <c r="A19" s="20">
        <v>830124032</v>
      </c>
      <c r="B19" s="20" t="s">
        <v>47</v>
      </c>
      <c r="C19" s="21" t="s">
        <v>48</v>
      </c>
      <c r="D19" s="21">
        <v>68</v>
      </c>
      <c r="E19" s="21" t="str">
        <f t="shared" si="0"/>
        <v>BD</v>
      </c>
      <c r="G19" s="23" t="s">
        <v>201</v>
      </c>
      <c r="H19" s="22" t="str">
        <f t="shared" si="2"/>
        <v>QA</v>
      </c>
      <c r="I19" s="22" t="str">
        <f t="shared" si="7"/>
        <v>QB</v>
      </c>
      <c r="J19" s="22" t="str">
        <f t="shared" si="7"/>
        <v>QC</v>
      </c>
      <c r="K19" s="22" t="str">
        <f t="shared" si="7"/>
        <v>QD</v>
      </c>
      <c r="L19" s="22" t="str">
        <f t="shared" si="7"/>
        <v>QE</v>
      </c>
      <c r="M19" s="22" t="str">
        <f t="shared" si="7"/>
        <v>QF</v>
      </c>
      <c r="N19" s="22" t="str">
        <f t="shared" si="7"/>
        <v>QG</v>
      </c>
      <c r="O19" s="22" t="str">
        <f t="shared" si="7"/>
        <v>QH</v>
      </c>
      <c r="P19" s="22" t="str">
        <f t="shared" si="7"/>
        <v>QI</v>
      </c>
      <c r="Q19" s="22" t="str">
        <f t="shared" si="7"/>
        <v>QJ</v>
      </c>
      <c r="R19" s="22" t="str">
        <f t="shared" si="7"/>
        <v>QK</v>
      </c>
      <c r="S19" s="22" t="str">
        <f t="shared" si="7"/>
        <v>QL</v>
      </c>
      <c r="T19" s="22" t="str">
        <f t="shared" si="7"/>
        <v>QM</v>
      </c>
      <c r="U19" s="22" t="str">
        <f t="shared" si="7"/>
        <v>QN</v>
      </c>
      <c r="V19" s="22" t="str">
        <f t="shared" si="7"/>
        <v>QO</v>
      </c>
      <c r="W19" s="22" t="str">
        <f t="shared" si="7"/>
        <v>QP</v>
      </c>
      <c r="X19" s="22" t="str">
        <f t="shared" si="7"/>
        <v>QQ</v>
      </c>
      <c r="Y19" s="22" t="str">
        <f t="shared" si="7"/>
        <v>QR</v>
      </c>
      <c r="Z19" s="22" t="str">
        <f t="shared" si="7"/>
        <v>QS</v>
      </c>
      <c r="AA19" s="22" t="str">
        <f t="shared" si="7"/>
        <v>QT</v>
      </c>
      <c r="AB19" s="22" t="str">
        <f t="shared" si="7"/>
        <v>QU</v>
      </c>
      <c r="AC19" s="22" t="str">
        <f t="shared" si="7"/>
        <v>QV</v>
      </c>
      <c r="AD19" s="22" t="str">
        <f t="shared" si="7"/>
        <v>QW</v>
      </c>
      <c r="AE19" s="22" t="str">
        <f t="shared" si="7"/>
        <v>QX</v>
      </c>
      <c r="AF19" s="22" t="str">
        <f t="shared" si="7"/>
        <v>QY</v>
      </c>
      <c r="AG19" s="22" t="str">
        <f t="shared" si="7"/>
        <v>QZ</v>
      </c>
    </row>
    <row r="20" spans="1:33" x14ac:dyDescent="0.25">
      <c r="A20" s="20">
        <v>899999068</v>
      </c>
      <c r="B20" s="20" t="s">
        <v>49</v>
      </c>
      <c r="C20" s="21" t="s">
        <v>50</v>
      </c>
      <c r="D20" s="21">
        <v>84</v>
      </c>
      <c r="E20" s="21" t="str">
        <f t="shared" si="0"/>
        <v>EC</v>
      </c>
      <c r="G20" s="23" t="s">
        <v>202</v>
      </c>
      <c r="H20" s="22" t="str">
        <f t="shared" si="2"/>
        <v>RA</v>
      </c>
      <c r="I20" s="22" t="str">
        <f t="shared" si="7"/>
        <v>RB</v>
      </c>
      <c r="J20" s="22" t="str">
        <f t="shared" si="7"/>
        <v>RC</v>
      </c>
      <c r="K20" s="22" t="str">
        <f t="shared" si="7"/>
        <v>RD</v>
      </c>
      <c r="L20" s="22" t="str">
        <f t="shared" si="7"/>
        <v>RE</v>
      </c>
      <c r="M20" s="22" t="str">
        <f t="shared" si="7"/>
        <v>RF</v>
      </c>
      <c r="N20" s="22" t="str">
        <f t="shared" si="7"/>
        <v>RG</v>
      </c>
      <c r="O20" s="22" t="str">
        <f t="shared" si="7"/>
        <v>RH</v>
      </c>
      <c r="P20" s="22" t="str">
        <f t="shared" si="7"/>
        <v>RI</v>
      </c>
      <c r="Q20" s="22" t="str">
        <f t="shared" si="7"/>
        <v>RJ</v>
      </c>
      <c r="R20" s="22" t="str">
        <f t="shared" si="7"/>
        <v>RK</v>
      </c>
      <c r="S20" s="22" t="str">
        <f t="shared" si="7"/>
        <v>RL</v>
      </c>
      <c r="T20" s="22" t="str">
        <f t="shared" si="7"/>
        <v>RM</v>
      </c>
      <c r="U20" s="22" t="str">
        <f t="shared" si="7"/>
        <v>RN</v>
      </c>
      <c r="V20" s="22" t="str">
        <f t="shared" si="7"/>
        <v>RO</v>
      </c>
      <c r="W20" s="22" t="str">
        <f t="shared" si="7"/>
        <v>RP</v>
      </c>
      <c r="X20" s="22" t="str">
        <f t="shared" si="7"/>
        <v>RQ</v>
      </c>
      <c r="Y20" s="22" t="str">
        <f t="shared" si="7"/>
        <v>RR</v>
      </c>
      <c r="Z20" s="22" t="str">
        <f t="shared" si="7"/>
        <v>RS</v>
      </c>
      <c r="AA20" s="22" t="str">
        <f t="shared" si="7"/>
        <v>RT</v>
      </c>
      <c r="AB20" s="22" t="str">
        <f t="shared" si="7"/>
        <v>RU</v>
      </c>
      <c r="AC20" s="22" t="str">
        <f t="shared" si="7"/>
        <v>RV</v>
      </c>
      <c r="AD20" s="22" t="str">
        <f t="shared" si="7"/>
        <v>RW</v>
      </c>
      <c r="AE20" s="22" t="str">
        <f t="shared" si="7"/>
        <v>RX</v>
      </c>
      <c r="AF20" s="22" t="str">
        <f t="shared" si="7"/>
        <v>RY</v>
      </c>
      <c r="AG20" s="22" t="str">
        <f t="shared" si="7"/>
        <v>RZ</v>
      </c>
    </row>
    <row r="21" spans="1:33" x14ac:dyDescent="0.25">
      <c r="A21" s="20">
        <v>899999090</v>
      </c>
      <c r="B21" s="20" t="s">
        <v>51</v>
      </c>
      <c r="C21" s="21" t="s">
        <v>52</v>
      </c>
      <c r="D21" s="21">
        <v>91</v>
      </c>
      <c r="E21" s="21" t="str">
        <f t="shared" si="0"/>
        <v>MH</v>
      </c>
      <c r="G21" s="23" t="s">
        <v>203</v>
      </c>
      <c r="H21" s="22" t="str">
        <f t="shared" si="2"/>
        <v>SA</v>
      </c>
      <c r="I21" s="22" t="str">
        <f t="shared" si="7"/>
        <v>SB</v>
      </c>
      <c r="J21" s="22" t="str">
        <f t="shared" si="7"/>
        <v>SC</v>
      </c>
      <c r="K21" s="22" t="str">
        <f t="shared" si="7"/>
        <v>SD</v>
      </c>
      <c r="L21" s="22" t="str">
        <f t="shared" si="7"/>
        <v>SE</v>
      </c>
      <c r="M21" s="22" t="str">
        <f t="shared" si="7"/>
        <v>SF</v>
      </c>
      <c r="N21" s="22" t="str">
        <f t="shared" si="7"/>
        <v>SG</v>
      </c>
      <c r="O21" s="22" t="str">
        <f t="shared" si="7"/>
        <v>SH</v>
      </c>
      <c r="P21" s="22" t="str">
        <f t="shared" si="7"/>
        <v>SI</v>
      </c>
      <c r="Q21" s="22" t="str">
        <f t="shared" si="7"/>
        <v>SJ</v>
      </c>
      <c r="R21" s="22" t="str">
        <f t="shared" si="7"/>
        <v>SK</v>
      </c>
      <c r="S21" s="22" t="str">
        <f t="shared" si="7"/>
        <v>SL</v>
      </c>
      <c r="T21" s="22" t="str">
        <f t="shared" si="7"/>
        <v>SM</v>
      </c>
      <c r="U21" s="22" t="str">
        <f t="shared" si="7"/>
        <v>SN</v>
      </c>
      <c r="V21" s="22" t="str">
        <f t="shared" si="7"/>
        <v>SO</v>
      </c>
      <c r="W21" s="22" t="str">
        <f t="shared" si="7"/>
        <v>SP</v>
      </c>
      <c r="X21" s="22" t="str">
        <f t="shared" si="7"/>
        <v>SQ</v>
      </c>
      <c r="Y21" s="22" t="str">
        <f t="shared" si="7"/>
        <v>SR</v>
      </c>
      <c r="Z21" s="22" t="str">
        <f t="shared" si="7"/>
        <v>SS</v>
      </c>
      <c r="AA21" s="22" t="str">
        <f t="shared" si="7"/>
        <v>ST</v>
      </c>
      <c r="AB21" s="22" t="str">
        <f t="shared" si="7"/>
        <v>SU</v>
      </c>
      <c r="AC21" s="22" t="str">
        <f t="shared" si="7"/>
        <v>SV</v>
      </c>
      <c r="AD21" s="22" t="str">
        <f t="shared" si="7"/>
        <v>SW</v>
      </c>
      <c r="AE21" s="22" t="str">
        <f t="shared" si="7"/>
        <v>SX</v>
      </c>
      <c r="AF21" s="22" t="str">
        <f t="shared" si="7"/>
        <v>SY</v>
      </c>
      <c r="AG21" s="22" t="str">
        <f t="shared" si="7"/>
        <v>SZ</v>
      </c>
    </row>
    <row r="22" spans="1:33" x14ac:dyDescent="0.25">
      <c r="A22" s="20">
        <v>860020188</v>
      </c>
      <c r="B22" s="20" t="s">
        <v>53</v>
      </c>
      <c r="C22" s="21" t="s">
        <v>54</v>
      </c>
      <c r="D22" s="21">
        <v>41</v>
      </c>
      <c r="E22" s="21" t="str">
        <f t="shared" si="0"/>
        <v>HC</v>
      </c>
      <c r="G22" s="23" t="s">
        <v>204</v>
      </c>
      <c r="H22" s="22" t="str">
        <f t="shared" si="2"/>
        <v>TA</v>
      </c>
      <c r="I22" s="22" t="str">
        <f t="shared" si="7"/>
        <v>TB</v>
      </c>
      <c r="J22" s="22" t="str">
        <f t="shared" si="7"/>
        <v>TC</v>
      </c>
      <c r="K22" s="22" t="str">
        <f t="shared" si="7"/>
        <v>TD</v>
      </c>
      <c r="L22" s="22" t="str">
        <f t="shared" si="7"/>
        <v>TE</v>
      </c>
      <c r="M22" s="22" t="str">
        <f t="shared" si="7"/>
        <v>TF</v>
      </c>
      <c r="N22" s="22" t="str">
        <f t="shared" si="7"/>
        <v>TG</v>
      </c>
      <c r="O22" s="22" t="str">
        <f t="shared" si="7"/>
        <v>TH</v>
      </c>
      <c r="P22" s="22" t="str">
        <f t="shared" si="7"/>
        <v>TI</v>
      </c>
      <c r="Q22" s="22" t="str">
        <f t="shared" si="7"/>
        <v>TJ</v>
      </c>
      <c r="R22" s="22" t="str">
        <f t="shared" si="7"/>
        <v>TK</v>
      </c>
      <c r="S22" s="22" t="str">
        <f t="shared" si="7"/>
        <v>TL</v>
      </c>
      <c r="T22" s="22" t="str">
        <f t="shared" si="7"/>
        <v>TM</v>
      </c>
      <c r="U22" s="22" t="str">
        <f t="shared" si="7"/>
        <v>TN</v>
      </c>
      <c r="V22" s="22" t="str">
        <f t="shared" si="7"/>
        <v>TO</v>
      </c>
      <c r="W22" s="22" t="str">
        <f t="shared" si="7"/>
        <v>TP</v>
      </c>
      <c r="X22" s="22" t="str">
        <f t="shared" si="7"/>
        <v>TQ</v>
      </c>
      <c r="Y22" s="22" t="str">
        <f t="shared" si="7"/>
        <v>TR</v>
      </c>
      <c r="Z22" s="22" t="str">
        <f t="shared" si="7"/>
        <v>TS</v>
      </c>
      <c r="AA22" s="22" t="str">
        <f t="shared" si="7"/>
        <v>TT</v>
      </c>
      <c r="AB22" s="22" t="str">
        <f t="shared" si="7"/>
        <v>TU</v>
      </c>
      <c r="AC22" s="22" t="str">
        <f t="shared" si="7"/>
        <v>TV</v>
      </c>
      <c r="AD22" s="22" t="str">
        <f t="shared" si="7"/>
        <v>TW</v>
      </c>
      <c r="AE22" s="22" t="str">
        <f t="shared" si="7"/>
        <v>TX</v>
      </c>
      <c r="AF22" s="22" t="str">
        <f t="shared" si="7"/>
        <v>TY</v>
      </c>
      <c r="AG22" s="22" t="str">
        <f t="shared" si="7"/>
        <v>TZ</v>
      </c>
    </row>
    <row r="23" spans="1:33" x14ac:dyDescent="0.25">
      <c r="A23" s="20">
        <v>860041117</v>
      </c>
      <c r="B23" s="20" t="s">
        <v>55</v>
      </c>
      <c r="C23" s="21" t="s">
        <v>56</v>
      </c>
      <c r="D23" s="21">
        <v>80</v>
      </c>
      <c r="E23" s="21" t="str">
        <f t="shared" si="0"/>
        <v>FT</v>
      </c>
      <c r="G23" s="23" t="s">
        <v>205</v>
      </c>
      <c r="H23" s="22" t="str">
        <f t="shared" si="2"/>
        <v>UA</v>
      </c>
      <c r="I23" s="22" t="str">
        <f t="shared" si="7"/>
        <v>UB</v>
      </c>
      <c r="J23" s="22" t="str">
        <f t="shared" si="7"/>
        <v>UC</v>
      </c>
      <c r="K23" s="22" t="str">
        <f t="shared" si="7"/>
        <v>UD</v>
      </c>
      <c r="L23" s="22" t="str">
        <f t="shared" si="7"/>
        <v>UE</v>
      </c>
      <c r="M23" s="22" t="str">
        <f t="shared" si="7"/>
        <v>UF</v>
      </c>
      <c r="N23" s="22" t="str">
        <f t="shared" si="7"/>
        <v>UG</v>
      </c>
      <c r="O23" s="22" t="str">
        <f t="shared" si="7"/>
        <v>UH</v>
      </c>
      <c r="P23" s="22" t="str">
        <f t="shared" si="7"/>
        <v>UI</v>
      </c>
      <c r="Q23" s="22" t="str">
        <f t="shared" si="7"/>
        <v>UJ</v>
      </c>
      <c r="R23" s="22" t="str">
        <f t="shared" si="7"/>
        <v>UK</v>
      </c>
      <c r="S23" s="22" t="str">
        <f t="shared" si="7"/>
        <v>UL</v>
      </c>
      <c r="T23" s="22" t="str">
        <f t="shared" si="7"/>
        <v>UM</v>
      </c>
      <c r="U23" s="22" t="str">
        <f t="shared" si="7"/>
        <v>UN</v>
      </c>
      <c r="V23" s="22" t="str">
        <f t="shared" si="7"/>
        <v>UO</v>
      </c>
      <c r="W23" s="22" t="str">
        <f t="shared" si="7"/>
        <v>UP</v>
      </c>
      <c r="X23" s="22" t="str">
        <f t="shared" si="7"/>
        <v>UQ</v>
      </c>
      <c r="Y23" s="22" t="str">
        <f t="shared" si="7"/>
        <v>UR</v>
      </c>
      <c r="Z23" s="22" t="str">
        <f t="shared" si="7"/>
        <v>US</v>
      </c>
      <c r="AA23" s="22" t="str">
        <f t="shared" si="7"/>
        <v>UT</v>
      </c>
      <c r="AB23" s="22" t="str">
        <f t="shared" si="7"/>
        <v>UU</v>
      </c>
      <c r="AC23" s="22" t="str">
        <f t="shared" si="7"/>
        <v>UV</v>
      </c>
      <c r="AD23" s="22" t="str">
        <f t="shared" si="7"/>
        <v>UW</v>
      </c>
      <c r="AE23" s="22" t="str">
        <f t="shared" si="7"/>
        <v>UX</v>
      </c>
      <c r="AF23" s="22" t="str">
        <f t="shared" si="7"/>
        <v>UY</v>
      </c>
      <c r="AG23" s="22" t="str">
        <f t="shared" si="7"/>
        <v>UZ</v>
      </c>
    </row>
    <row r="24" spans="1:33" x14ac:dyDescent="0.25">
      <c r="A24" s="20">
        <v>899999034</v>
      </c>
      <c r="B24" s="20" t="s">
        <v>57</v>
      </c>
      <c r="C24" s="21" t="s">
        <v>58</v>
      </c>
      <c r="D24" s="21">
        <v>31</v>
      </c>
      <c r="E24" s="21" t="str">
        <f t="shared" si="0"/>
        <v>SN</v>
      </c>
      <c r="G24" s="23" t="s">
        <v>206</v>
      </c>
      <c r="H24" s="22" t="str">
        <f t="shared" si="2"/>
        <v>VA</v>
      </c>
      <c r="I24" s="22" t="str">
        <f t="shared" ref="I24:AG28" si="8">CONCATENATE($G24,I$2)</f>
        <v>VB</v>
      </c>
      <c r="J24" s="22" t="str">
        <f t="shared" si="8"/>
        <v>VC</v>
      </c>
      <c r="K24" s="22" t="str">
        <f t="shared" si="8"/>
        <v>VD</v>
      </c>
      <c r="L24" s="22" t="str">
        <f t="shared" si="8"/>
        <v>VE</v>
      </c>
      <c r="M24" s="22" t="str">
        <f t="shared" si="8"/>
        <v>VF</v>
      </c>
      <c r="N24" s="22" t="str">
        <f t="shared" si="8"/>
        <v>VG</v>
      </c>
      <c r="O24" s="22" t="str">
        <f t="shared" si="8"/>
        <v>VH</v>
      </c>
      <c r="P24" s="22" t="str">
        <f t="shared" si="8"/>
        <v>VI</v>
      </c>
      <c r="Q24" s="22" t="str">
        <f t="shared" si="8"/>
        <v>VJ</v>
      </c>
      <c r="R24" s="22" t="str">
        <f t="shared" si="8"/>
        <v>VK</v>
      </c>
      <c r="S24" s="22" t="str">
        <f t="shared" si="8"/>
        <v>VL</v>
      </c>
      <c r="T24" s="22" t="str">
        <f t="shared" si="8"/>
        <v>VM</v>
      </c>
      <c r="U24" s="22" t="str">
        <f t="shared" si="8"/>
        <v>VN</v>
      </c>
      <c r="V24" s="22" t="str">
        <f t="shared" si="8"/>
        <v>VO</v>
      </c>
      <c r="W24" s="22" t="str">
        <f t="shared" si="8"/>
        <v>VP</v>
      </c>
      <c r="X24" s="22" t="str">
        <f t="shared" si="8"/>
        <v>VQ</v>
      </c>
      <c r="Y24" s="22" t="str">
        <f t="shared" si="8"/>
        <v>VR</v>
      </c>
      <c r="Z24" s="22" t="str">
        <f t="shared" si="8"/>
        <v>VS</v>
      </c>
      <c r="AA24" s="22" t="str">
        <f t="shared" si="8"/>
        <v>VT</v>
      </c>
      <c r="AB24" s="22" t="str">
        <f t="shared" si="8"/>
        <v>VU</v>
      </c>
      <c r="AC24" s="22" t="str">
        <f t="shared" si="8"/>
        <v>VV</v>
      </c>
      <c r="AD24" s="22" t="str">
        <f t="shared" si="8"/>
        <v>VW</v>
      </c>
      <c r="AE24" s="22" t="str">
        <f t="shared" si="8"/>
        <v>VX</v>
      </c>
      <c r="AF24" s="22" t="str">
        <f t="shared" si="8"/>
        <v>VY</v>
      </c>
      <c r="AG24" s="22" t="str">
        <f t="shared" si="8"/>
        <v>VZ</v>
      </c>
    </row>
    <row r="25" spans="1:33" x14ac:dyDescent="0.25">
      <c r="A25" s="20">
        <v>800112806</v>
      </c>
      <c r="B25" s="20" t="s">
        <v>59</v>
      </c>
      <c r="C25" s="21" t="s">
        <v>60</v>
      </c>
      <c r="D25" s="21">
        <v>32</v>
      </c>
      <c r="E25" s="21" t="str">
        <f t="shared" si="0"/>
        <v>FF</v>
      </c>
      <c r="G25" s="23" t="s">
        <v>207</v>
      </c>
      <c r="H25" s="22" t="str">
        <f t="shared" si="2"/>
        <v>WA</v>
      </c>
      <c r="I25" s="22" t="str">
        <f t="shared" si="8"/>
        <v>WB</v>
      </c>
      <c r="J25" s="22" t="str">
        <f t="shared" si="8"/>
        <v>WC</v>
      </c>
      <c r="K25" s="22" t="str">
        <f t="shared" si="8"/>
        <v>WD</v>
      </c>
      <c r="L25" s="22" t="str">
        <f t="shared" si="8"/>
        <v>WE</v>
      </c>
      <c r="M25" s="22" t="str">
        <f t="shared" si="8"/>
        <v>WF</v>
      </c>
      <c r="N25" s="22" t="str">
        <f t="shared" si="8"/>
        <v>WG</v>
      </c>
      <c r="O25" s="22" t="str">
        <f t="shared" si="8"/>
        <v>WH</v>
      </c>
      <c r="P25" s="22" t="str">
        <f t="shared" si="8"/>
        <v>WI</v>
      </c>
      <c r="Q25" s="22" t="str">
        <f t="shared" si="8"/>
        <v>WJ</v>
      </c>
      <c r="R25" s="22" t="str">
        <f t="shared" si="8"/>
        <v>WK</v>
      </c>
      <c r="S25" s="22" t="str">
        <f t="shared" si="8"/>
        <v>WL</v>
      </c>
      <c r="T25" s="22" t="str">
        <f t="shared" si="8"/>
        <v>WM</v>
      </c>
      <c r="U25" s="22" t="str">
        <f t="shared" si="8"/>
        <v>WN</v>
      </c>
      <c r="V25" s="22" t="str">
        <f t="shared" si="8"/>
        <v>WO</v>
      </c>
      <c r="W25" s="22" t="str">
        <f t="shared" si="8"/>
        <v>WP</v>
      </c>
      <c r="X25" s="22" t="str">
        <f t="shared" si="8"/>
        <v>WQ</v>
      </c>
      <c r="Y25" s="22" t="str">
        <f t="shared" si="8"/>
        <v>WR</v>
      </c>
      <c r="Z25" s="22" t="str">
        <f t="shared" si="8"/>
        <v>WS</v>
      </c>
      <c r="AA25" s="22" t="str">
        <f t="shared" si="8"/>
        <v>WT</v>
      </c>
      <c r="AB25" s="22" t="str">
        <f t="shared" si="8"/>
        <v>WU</v>
      </c>
      <c r="AC25" s="22" t="str">
        <f t="shared" si="8"/>
        <v>WV</v>
      </c>
      <c r="AD25" s="22" t="str">
        <f t="shared" si="8"/>
        <v>WW</v>
      </c>
      <c r="AE25" s="22" t="str">
        <f t="shared" si="8"/>
        <v>WX</v>
      </c>
      <c r="AF25" s="22" t="str">
        <f t="shared" si="8"/>
        <v>WY</v>
      </c>
      <c r="AG25" s="22" t="str">
        <f t="shared" si="8"/>
        <v>WZ</v>
      </c>
    </row>
    <row r="26" spans="1:33" x14ac:dyDescent="0.25">
      <c r="A26" s="20">
        <v>860013570</v>
      </c>
      <c r="B26" s="20" t="s">
        <v>61</v>
      </c>
      <c r="C26" s="21" t="s">
        <v>62</v>
      </c>
      <c r="D26" s="21">
        <v>51</v>
      </c>
      <c r="E26" s="21" t="str">
        <f t="shared" si="0"/>
        <v>CA</v>
      </c>
      <c r="G26" s="23" t="s">
        <v>208</v>
      </c>
      <c r="H26" s="22" t="str">
        <f t="shared" si="2"/>
        <v>XA</v>
      </c>
      <c r="I26" s="22" t="str">
        <f t="shared" si="8"/>
        <v>XB</v>
      </c>
      <c r="J26" s="22" t="str">
        <f t="shared" si="8"/>
        <v>XC</v>
      </c>
      <c r="K26" s="22" t="str">
        <f t="shared" si="8"/>
        <v>XD</v>
      </c>
      <c r="L26" s="22" t="str">
        <f t="shared" si="8"/>
        <v>XE</v>
      </c>
      <c r="M26" s="22" t="str">
        <f t="shared" si="8"/>
        <v>XF</v>
      </c>
      <c r="N26" s="22" t="str">
        <f t="shared" si="8"/>
        <v>XG</v>
      </c>
      <c r="O26" s="22" t="str">
        <f t="shared" si="8"/>
        <v>XH</v>
      </c>
      <c r="P26" s="22" t="str">
        <f t="shared" si="8"/>
        <v>XI</v>
      </c>
      <c r="Q26" s="22" t="str">
        <f t="shared" si="8"/>
        <v>XJ</v>
      </c>
      <c r="R26" s="22" t="str">
        <f t="shared" si="8"/>
        <v>XK</v>
      </c>
      <c r="S26" s="22" t="str">
        <f t="shared" si="8"/>
        <v>XL</v>
      </c>
      <c r="T26" s="22" t="str">
        <f t="shared" si="8"/>
        <v>XM</v>
      </c>
      <c r="U26" s="22" t="str">
        <f t="shared" si="8"/>
        <v>XN</v>
      </c>
      <c r="V26" s="22" t="str">
        <f t="shared" si="8"/>
        <v>XO</v>
      </c>
      <c r="W26" s="22" t="str">
        <f t="shared" si="8"/>
        <v>XP</v>
      </c>
      <c r="X26" s="22" t="str">
        <f t="shared" si="8"/>
        <v>XQ</v>
      </c>
      <c r="Y26" s="22" t="str">
        <f t="shared" si="8"/>
        <v>XR</v>
      </c>
      <c r="Z26" s="22" t="str">
        <f t="shared" si="8"/>
        <v>XS</v>
      </c>
      <c r="AA26" s="22" t="str">
        <f t="shared" si="8"/>
        <v>XT</v>
      </c>
      <c r="AB26" s="22" t="str">
        <f t="shared" si="8"/>
        <v>XU</v>
      </c>
      <c r="AC26" s="22" t="str">
        <f t="shared" si="8"/>
        <v>XV</v>
      </c>
      <c r="AD26" s="22" t="str">
        <f t="shared" si="8"/>
        <v>XW</v>
      </c>
      <c r="AE26" s="22" t="str">
        <f t="shared" si="8"/>
        <v>XX</v>
      </c>
      <c r="AF26" s="22" t="str">
        <f t="shared" si="8"/>
        <v>XY</v>
      </c>
      <c r="AG26" s="22" t="str">
        <f t="shared" si="8"/>
        <v>XZ</v>
      </c>
    </row>
    <row r="27" spans="1:33" x14ac:dyDescent="0.25">
      <c r="A27" s="20">
        <v>860026182</v>
      </c>
      <c r="B27" s="20" t="s">
        <v>63</v>
      </c>
      <c r="C27" s="21" t="s">
        <v>64</v>
      </c>
      <c r="D27" s="21">
        <v>69</v>
      </c>
      <c r="E27" s="21" t="str">
        <f t="shared" si="0"/>
        <v>AL</v>
      </c>
      <c r="G27" s="23" t="s">
        <v>209</v>
      </c>
      <c r="H27" s="22" t="str">
        <f t="shared" si="2"/>
        <v>YA</v>
      </c>
      <c r="I27" s="22" t="str">
        <f t="shared" si="8"/>
        <v>YB</v>
      </c>
      <c r="J27" s="22" t="str">
        <f t="shared" si="8"/>
        <v>YC</v>
      </c>
      <c r="K27" s="22" t="str">
        <f t="shared" si="8"/>
        <v>YD</v>
      </c>
      <c r="L27" s="22" t="str">
        <f t="shared" si="8"/>
        <v>YE</v>
      </c>
      <c r="M27" s="22" t="str">
        <f t="shared" si="8"/>
        <v>YF</v>
      </c>
      <c r="N27" s="22" t="str">
        <f t="shared" si="8"/>
        <v>YG</v>
      </c>
      <c r="O27" s="22" t="str">
        <f t="shared" si="8"/>
        <v>YH</v>
      </c>
      <c r="P27" s="22" t="str">
        <f t="shared" si="8"/>
        <v>YI</v>
      </c>
      <c r="Q27" s="22" t="str">
        <f t="shared" si="8"/>
        <v>YJ</v>
      </c>
      <c r="R27" s="22" t="str">
        <f t="shared" si="8"/>
        <v>YK</v>
      </c>
      <c r="S27" s="22" t="str">
        <f t="shared" si="8"/>
        <v>YL</v>
      </c>
      <c r="T27" s="22" t="str">
        <f t="shared" si="8"/>
        <v>YM</v>
      </c>
      <c r="U27" s="22" t="str">
        <f t="shared" si="8"/>
        <v>YN</v>
      </c>
      <c r="V27" s="22" t="str">
        <f t="shared" si="8"/>
        <v>YO</v>
      </c>
      <c r="W27" s="22" t="str">
        <f t="shared" si="8"/>
        <v>YP</v>
      </c>
      <c r="X27" s="22" t="str">
        <f t="shared" si="8"/>
        <v>YQ</v>
      </c>
      <c r="Y27" s="22" t="str">
        <f t="shared" si="8"/>
        <v>YR</v>
      </c>
      <c r="Z27" s="22" t="str">
        <f t="shared" si="8"/>
        <v>YS</v>
      </c>
      <c r="AA27" s="22" t="str">
        <f t="shared" si="8"/>
        <v>YT</v>
      </c>
      <c r="AB27" s="22" t="str">
        <f t="shared" si="8"/>
        <v>YU</v>
      </c>
      <c r="AC27" s="22" t="str">
        <f t="shared" si="8"/>
        <v>YV</v>
      </c>
      <c r="AD27" s="22" t="str">
        <f t="shared" si="8"/>
        <v>YW</v>
      </c>
      <c r="AE27" s="22" t="str">
        <f t="shared" si="8"/>
        <v>YX</v>
      </c>
      <c r="AF27" s="22" t="str">
        <f t="shared" si="8"/>
        <v>YY</v>
      </c>
      <c r="AG27" s="22" t="str">
        <f t="shared" si="8"/>
        <v>YZ</v>
      </c>
    </row>
    <row r="28" spans="1:33" x14ac:dyDescent="0.25">
      <c r="A28" s="20">
        <v>800240882</v>
      </c>
      <c r="B28" s="20" t="s">
        <v>65</v>
      </c>
      <c r="C28" s="21" t="s">
        <v>66</v>
      </c>
      <c r="D28" s="21">
        <v>18</v>
      </c>
      <c r="E28" s="21" t="str">
        <f t="shared" si="0"/>
        <v>BB</v>
      </c>
      <c r="G28" s="23" t="s">
        <v>210</v>
      </c>
      <c r="H28" s="22" t="str">
        <f t="shared" si="2"/>
        <v>ZA</v>
      </c>
      <c r="I28" s="22" t="str">
        <f t="shared" si="8"/>
        <v>ZB</v>
      </c>
      <c r="J28" s="22" t="str">
        <f t="shared" si="8"/>
        <v>ZC</v>
      </c>
      <c r="K28" s="22" t="str">
        <f t="shared" si="8"/>
        <v>ZD</v>
      </c>
      <c r="L28" s="22" t="str">
        <f t="shared" si="8"/>
        <v>ZE</v>
      </c>
      <c r="M28" s="22" t="str">
        <f t="shared" si="8"/>
        <v>ZF</v>
      </c>
      <c r="N28" s="22" t="str">
        <f t="shared" si="8"/>
        <v>ZG</v>
      </c>
      <c r="O28" s="22" t="str">
        <f t="shared" si="8"/>
        <v>ZH</v>
      </c>
      <c r="P28" s="22" t="str">
        <f t="shared" si="8"/>
        <v>ZI</v>
      </c>
      <c r="Q28" s="22" t="str">
        <f t="shared" si="8"/>
        <v>ZJ</v>
      </c>
      <c r="R28" s="22" t="str">
        <f t="shared" si="8"/>
        <v>ZK</v>
      </c>
      <c r="S28" s="22" t="str">
        <f t="shared" si="8"/>
        <v>ZL</v>
      </c>
      <c r="T28" s="22" t="str">
        <f t="shared" si="8"/>
        <v>ZM</v>
      </c>
      <c r="U28" s="22" t="str">
        <f t="shared" si="8"/>
        <v>ZN</v>
      </c>
      <c r="V28" s="22" t="str">
        <f t="shared" si="8"/>
        <v>ZO</v>
      </c>
      <c r="W28" s="22" t="str">
        <f t="shared" si="8"/>
        <v>ZP</v>
      </c>
      <c r="X28" s="22" t="str">
        <f t="shared" si="8"/>
        <v>ZQ</v>
      </c>
      <c r="Y28" s="22" t="str">
        <f t="shared" si="8"/>
        <v>ZR</v>
      </c>
      <c r="Z28" s="22" t="str">
        <f t="shared" si="8"/>
        <v>ZS</v>
      </c>
      <c r="AA28" s="22" t="str">
        <f t="shared" si="8"/>
        <v>ZT</v>
      </c>
      <c r="AB28" s="22" t="str">
        <f t="shared" si="8"/>
        <v>ZU</v>
      </c>
      <c r="AC28" s="22" t="str">
        <f t="shared" si="8"/>
        <v>ZV</v>
      </c>
      <c r="AD28" s="22" t="str">
        <f t="shared" si="8"/>
        <v>ZW</v>
      </c>
      <c r="AE28" s="22" t="str">
        <f t="shared" si="8"/>
        <v>ZX</v>
      </c>
      <c r="AF28" s="22" t="str">
        <f t="shared" si="8"/>
        <v>ZY</v>
      </c>
      <c r="AG28" s="22" t="str">
        <f>CONCATENATE($G28,AG$2)</f>
        <v>ZZ</v>
      </c>
    </row>
    <row r="29" spans="1:33" x14ac:dyDescent="0.25">
      <c r="A29" s="20">
        <v>860009174</v>
      </c>
      <c r="B29" s="20" t="s">
        <v>67</v>
      </c>
      <c r="C29" s="21" t="s">
        <v>68</v>
      </c>
      <c r="D29" s="21">
        <v>24</v>
      </c>
      <c r="E29" s="21" t="str">
        <f t="shared" si="0"/>
        <v>VE</v>
      </c>
    </row>
    <row r="30" spans="1:33" x14ac:dyDescent="0.25">
      <c r="A30" s="20">
        <v>899999336</v>
      </c>
      <c r="B30" s="20" t="s">
        <v>69</v>
      </c>
      <c r="C30" s="21" t="s">
        <v>70</v>
      </c>
      <c r="D30" s="21">
        <v>64</v>
      </c>
      <c r="E30" s="21" t="str">
        <f t="shared" si="0"/>
        <v>GA</v>
      </c>
    </row>
    <row r="31" spans="1:33" x14ac:dyDescent="0.25">
      <c r="A31" s="20">
        <v>900594394</v>
      </c>
      <c r="B31" s="20" t="s">
        <v>71</v>
      </c>
      <c r="C31" s="21" t="s">
        <v>72</v>
      </c>
      <c r="D31" s="21">
        <v>72</v>
      </c>
      <c r="E31" s="21" t="str">
        <f t="shared" si="0"/>
        <v>DC</v>
      </c>
    </row>
    <row r="32" spans="1:33" x14ac:dyDescent="0.25">
      <c r="A32" s="20">
        <v>899999086</v>
      </c>
      <c r="B32" s="20" t="s">
        <v>73</v>
      </c>
      <c r="C32" s="21" t="s">
        <v>74</v>
      </c>
      <c r="D32" s="21">
        <v>12</v>
      </c>
      <c r="E32" s="21" t="str">
        <f t="shared" si="0"/>
        <v>SS</v>
      </c>
    </row>
    <row r="33" spans="1:5" x14ac:dyDescent="0.25">
      <c r="A33" s="20">
        <v>860051853</v>
      </c>
      <c r="B33" s="20" t="s">
        <v>75</v>
      </c>
      <c r="C33" s="21" t="s">
        <v>76</v>
      </c>
      <c r="D33" s="21">
        <v>63</v>
      </c>
      <c r="E33" s="21" t="str">
        <f t="shared" si="0"/>
        <v>FU</v>
      </c>
    </row>
    <row r="34" spans="1:5" x14ac:dyDescent="0.25">
      <c r="A34" s="20">
        <v>899999107</v>
      </c>
      <c r="B34" s="20" t="s">
        <v>77</v>
      </c>
      <c r="C34" s="21" t="s">
        <v>78</v>
      </c>
      <c r="D34" s="21">
        <v>26</v>
      </c>
      <c r="E34" s="21" t="str">
        <f t="shared" ref="E34:E66" si="9">C34</f>
        <v>CV</v>
      </c>
    </row>
    <row r="35" spans="1:5" x14ac:dyDescent="0.25">
      <c r="A35" s="20">
        <v>900200435</v>
      </c>
      <c r="B35" s="20" t="s">
        <v>79</v>
      </c>
      <c r="C35" s="21" t="s">
        <v>80</v>
      </c>
      <c r="D35" s="21">
        <v>76</v>
      </c>
      <c r="E35" s="21" t="str">
        <f t="shared" si="9"/>
        <v>CD</v>
      </c>
    </row>
    <row r="36" spans="1:5" x14ac:dyDescent="0.25">
      <c r="A36" s="20">
        <v>890307400</v>
      </c>
      <c r="B36" s="20" t="s">
        <v>81</v>
      </c>
      <c r="C36" s="21" t="s">
        <v>82</v>
      </c>
      <c r="D36" s="21">
        <v>20</v>
      </c>
      <c r="E36" s="21" t="str">
        <f t="shared" si="9"/>
        <v>YB</v>
      </c>
    </row>
    <row r="37" spans="1:5" x14ac:dyDescent="0.25">
      <c r="A37" s="20">
        <v>890201235</v>
      </c>
      <c r="B37" s="20" t="s">
        <v>83</v>
      </c>
      <c r="C37" s="21" t="s">
        <v>84</v>
      </c>
      <c r="D37" s="21">
        <v>21</v>
      </c>
      <c r="E37" s="21" t="str">
        <f t="shared" si="9"/>
        <v>DS</v>
      </c>
    </row>
    <row r="38" spans="1:5" x14ac:dyDescent="0.25">
      <c r="A38" s="20">
        <v>860072367</v>
      </c>
      <c r="B38" s="20" t="s">
        <v>85</v>
      </c>
      <c r="C38" s="21" t="s">
        <v>86</v>
      </c>
      <c r="D38" s="21">
        <v>93</v>
      </c>
      <c r="E38" s="21" t="str">
        <f t="shared" si="9"/>
        <v>PB</v>
      </c>
    </row>
    <row r="39" spans="1:5" x14ac:dyDescent="0.25">
      <c r="A39" s="20">
        <v>830026324</v>
      </c>
      <c r="B39" s="20" t="s">
        <v>87</v>
      </c>
      <c r="C39" s="21" t="s">
        <v>88</v>
      </c>
      <c r="D39" s="21">
        <v>79</v>
      </c>
      <c r="E39" s="21" t="str">
        <f t="shared" si="9"/>
        <v>JN</v>
      </c>
    </row>
    <row r="40" spans="1:5" x14ac:dyDescent="0.25">
      <c r="A40" s="20">
        <v>800188271</v>
      </c>
      <c r="B40" s="20" t="s">
        <v>89</v>
      </c>
      <c r="C40" s="21" t="s">
        <v>90</v>
      </c>
      <c r="D40" s="21">
        <v>44</v>
      </c>
      <c r="E40" s="21" t="str">
        <f t="shared" si="9"/>
        <v>UP</v>
      </c>
    </row>
    <row r="41" spans="1:5" x14ac:dyDescent="0.25">
      <c r="A41" s="20">
        <v>899999063</v>
      </c>
      <c r="B41" s="20" t="s">
        <v>91</v>
      </c>
      <c r="C41" s="21" t="s">
        <v>92</v>
      </c>
      <c r="D41" s="21">
        <v>10</v>
      </c>
      <c r="E41" s="21" t="str">
        <f t="shared" si="9"/>
        <v>US</v>
      </c>
    </row>
    <row r="42" spans="1:5" x14ac:dyDescent="0.25">
      <c r="A42" s="20">
        <v>830065842</v>
      </c>
      <c r="B42" s="20" t="s">
        <v>93</v>
      </c>
      <c r="C42" s="21" t="s">
        <v>94</v>
      </c>
      <c r="D42" s="21">
        <v>48</v>
      </c>
      <c r="E42" s="21" t="str">
        <f t="shared" si="9"/>
        <v>AT</v>
      </c>
    </row>
    <row r="43" spans="1:5" x14ac:dyDescent="0.25">
      <c r="A43" s="20">
        <v>900215071</v>
      </c>
      <c r="B43" s="20" t="s">
        <v>95</v>
      </c>
      <c r="C43" s="21" t="s">
        <v>96</v>
      </c>
      <c r="D43" s="21">
        <v>58</v>
      </c>
      <c r="E43" s="21" t="str">
        <f t="shared" si="9"/>
        <v>BA</v>
      </c>
    </row>
    <row r="44" spans="1:5" x14ac:dyDescent="0.25">
      <c r="A44" s="20">
        <v>860034594</v>
      </c>
      <c r="B44" s="20" t="s">
        <v>97</v>
      </c>
      <c r="C44" s="21" t="s">
        <v>98</v>
      </c>
      <c r="D44" s="21">
        <v>71</v>
      </c>
      <c r="E44" s="21" t="str">
        <f t="shared" si="9"/>
        <v>BC</v>
      </c>
    </row>
    <row r="45" spans="1:5" x14ac:dyDescent="0.25">
      <c r="A45" s="20">
        <v>860007738</v>
      </c>
      <c r="B45" s="20" t="s">
        <v>99</v>
      </c>
      <c r="C45" s="21" t="s">
        <v>100</v>
      </c>
      <c r="D45" s="21">
        <v>74</v>
      </c>
      <c r="E45" s="21" t="str">
        <f t="shared" si="9"/>
        <v>BP</v>
      </c>
    </row>
    <row r="46" spans="1:5" x14ac:dyDescent="0.25">
      <c r="A46" s="20">
        <v>860014825</v>
      </c>
      <c r="B46" s="20" t="s">
        <v>101</v>
      </c>
      <c r="C46" s="21" t="s">
        <v>102</v>
      </c>
      <c r="D46" s="21">
        <v>29</v>
      </c>
      <c r="E46" s="21" t="str">
        <f t="shared" si="9"/>
        <v>BN</v>
      </c>
    </row>
    <row r="47" spans="1:5" x14ac:dyDescent="0.25">
      <c r="A47" s="20">
        <v>860530285</v>
      </c>
      <c r="B47" s="20" t="s">
        <v>103</v>
      </c>
      <c r="C47" s="21" t="s">
        <v>104</v>
      </c>
      <c r="D47" s="21">
        <v>35</v>
      </c>
      <c r="E47" s="21" t="str">
        <f t="shared" si="9"/>
        <v>CR</v>
      </c>
    </row>
    <row r="48" spans="1:5" x14ac:dyDescent="0.25">
      <c r="A48" s="20">
        <v>830093700</v>
      </c>
      <c r="B48" s="20" t="s">
        <v>105</v>
      </c>
      <c r="C48" s="21" t="s">
        <v>106</v>
      </c>
      <c r="D48" s="21">
        <v>11</v>
      </c>
      <c r="E48" s="21" t="str">
        <f t="shared" si="9"/>
        <v>CB</v>
      </c>
    </row>
    <row r="49" spans="1:5" x14ac:dyDescent="0.25">
      <c r="A49" s="20">
        <v>860051135</v>
      </c>
      <c r="B49" s="20" t="s">
        <v>107</v>
      </c>
      <c r="C49" s="21" t="s">
        <v>108</v>
      </c>
      <c r="D49" s="21">
        <v>43</v>
      </c>
      <c r="E49" s="21" t="str">
        <f t="shared" si="9"/>
        <v>CI</v>
      </c>
    </row>
    <row r="50" spans="1:5" x14ac:dyDescent="0.25">
      <c r="A50" s="20">
        <v>900167733</v>
      </c>
      <c r="B50" s="20" t="s">
        <v>109</v>
      </c>
      <c r="C50" s="21" t="s">
        <v>110</v>
      </c>
      <c r="D50" s="21">
        <v>25</v>
      </c>
      <c r="E50" s="21" t="str">
        <f t="shared" si="9"/>
        <v>CL</v>
      </c>
    </row>
    <row r="51" spans="1:5" x14ac:dyDescent="0.25">
      <c r="A51" s="20">
        <v>860509812</v>
      </c>
      <c r="B51" s="20" t="s">
        <v>111</v>
      </c>
      <c r="C51" s="21" t="s">
        <v>231</v>
      </c>
      <c r="D51" s="21">
        <v>59</v>
      </c>
      <c r="E51" s="21" t="str">
        <f t="shared" si="9"/>
        <v>CK</v>
      </c>
    </row>
    <row r="52" spans="1:5" x14ac:dyDescent="0.25">
      <c r="A52" s="20">
        <v>890301584</v>
      </c>
      <c r="B52" s="20" t="s">
        <v>113</v>
      </c>
      <c r="C52" s="21" t="s">
        <v>114</v>
      </c>
      <c r="D52" s="21">
        <v>50</v>
      </c>
      <c r="E52" s="21" t="str">
        <f t="shared" si="9"/>
        <v>CT</v>
      </c>
    </row>
    <row r="53" spans="1:5" x14ac:dyDescent="0.25">
      <c r="A53" s="20">
        <v>830021797</v>
      </c>
      <c r="B53" s="20" t="s">
        <v>115</v>
      </c>
      <c r="C53" s="21" t="s">
        <v>116</v>
      </c>
      <c r="D53" s="21">
        <v>22</v>
      </c>
      <c r="E53" s="21" t="str">
        <f t="shared" si="9"/>
        <v>CG</v>
      </c>
    </row>
    <row r="54" spans="1:5" x14ac:dyDescent="0.25">
      <c r="A54" s="20">
        <v>830039670</v>
      </c>
      <c r="B54" s="20" t="s">
        <v>117</v>
      </c>
      <c r="C54" s="21" t="s">
        <v>118</v>
      </c>
      <c r="D54" s="21">
        <v>87</v>
      </c>
      <c r="E54" s="21" t="str">
        <f t="shared" si="9"/>
        <v>DE</v>
      </c>
    </row>
    <row r="55" spans="1:5" x14ac:dyDescent="0.25">
      <c r="A55" s="20">
        <v>830146665</v>
      </c>
      <c r="B55" s="20" t="s">
        <v>119</v>
      </c>
      <c r="C55" s="21" t="s">
        <v>120</v>
      </c>
      <c r="D55" s="21">
        <v>23</v>
      </c>
      <c r="E55" s="21" t="str">
        <f t="shared" si="9"/>
        <v>GI</v>
      </c>
    </row>
    <row r="56" spans="1:5" x14ac:dyDescent="0.25">
      <c r="A56" s="20">
        <v>830077873</v>
      </c>
      <c r="B56" s="20" t="s">
        <v>121</v>
      </c>
      <c r="C56" s="21" t="s">
        <v>122</v>
      </c>
      <c r="D56" s="21">
        <v>56</v>
      </c>
      <c r="E56" s="21" t="str">
        <f t="shared" si="9"/>
        <v>GT</v>
      </c>
    </row>
    <row r="57" spans="1:5" x14ac:dyDescent="0.25">
      <c r="A57" s="20">
        <v>900490629</v>
      </c>
      <c r="B57" s="20" t="s">
        <v>123</v>
      </c>
      <c r="C57" s="21" t="s">
        <v>124</v>
      </c>
      <c r="D57" s="21">
        <v>19</v>
      </c>
      <c r="E57" s="21" t="str">
        <f t="shared" si="9"/>
        <v>FD</v>
      </c>
    </row>
    <row r="58" spans="1:5" x14ac:dyDescent="0.25">
      <c r="A58" s="20">
        <v>830111502</v>
      </c>
      <c r="B58" s="20" t="s">
        <v>125</v>
      </c>
      <c r="C58" s="21" t="s">
        <v>126</v>
      </c>
      <c r="D58" s="21">
        <v>14</v>
      </c>
      <c r="E58" s="21" t="str">
        <f t="shared" si="9"/>
        <v>FC</v>
      </c>
    </row>
    <row r="59" spans="1:5" x14ac:dyDescent="0.25">
      <c r="A59" s="20">
        <v>800007208</v>
      </c>
      <c r="B59" s="20" t="s">
        <v>127</v>
      </c>
      <c r="C59" s="21" t="s">
        <v>128</v>
      </c>
      <c r="D59" s="21">
        <v>53</v>
      </c>
      <c r="E59" s="21" t="str">
        <f t="shared" si="9"/>
        <v>GP</v>
      </c>
    </row>
    <row r="60" spans="1:5" x14ac:dyDescent="0.25">
      <c r="A60" s="20">
        <v>860007660</v>
      </c>
      <c r="B60" s="20" t="s">
        <v>129</v>
      </c>
      <c r="C60" s="21" t="s">
        <v>130</v>
      </c>
      <c r="D60" s="21">
        <v>61</v>
      </c>
      <c r="E60" s="21" t="str">
        <f t="shared" si="9"/>
        <v>HB</v>
      </c>
    </row>
    <row r="61" spans="1:5" x14ac:dyDescent="0.25">
      <c r="A61" s="20">
        <v>860516834</v>
      </c>
      <c r="B61" s="20" t="s">
        <v>131</v>
      </c>
      <c r="C61" s="21" t="s">
        <v>132</v>
      </c>
      <c r="D61" s="21">
        <v>45</v>
      </c>
      <c r="E61" s="21" t="str">
        <f t="shared" si="9"/>
        <v>GC</v>
      </c>
    </row>
    <row r="62" spans="1:5" x14ac:dyDescent="0.25">
      <c r="A62" s="20">
        <v>830040256</v>
      </c>
      <c r="B62" s="20" t="s">
        <v>133</v>
      </c>
      <c r="C62" s="21" t="s">
        <v>134</v>
      </c>
      <c r="D62" s="21">
        <v>60</v>
      </c>
      <c r="E62" s="21" t="str">
        <f t="shared" si="9"/>
        <v>HM</v>
      </c>
    </row>
    <row r="63" spans="1:5" x14ac:dyDescent="0.25">
      <c r="A63" s="20">
        <v>830103289</v>
      </c>
      <c r="B63" s="20" t="s">
        <v>135</v>
      </c>
      <c r="C63" s="21" t="s">
        <v>136</v>
      </c>
      <c r="D63" s="21">
        <v>13</v>
      </c>
      <c r="E63" s="21" t="str">
        <f t="shared" si="9"/>
        <v>IM</v>
      </c>
    </row>
    <row r="64" spans="1:5" x14ac:dyDescent="0.25">
      <c r="A64" s="20">
        <v>900137458</v>
      </c>
      <c r="B64" s="20" t="s">
        <v>137</v>
      </c>
      <c r="C64" s="21" t="s">
        <v>138</v>
      </c>
      <c r="D64" s="21">
        <v>30</v>
      </c>
      <c r="E64" s="21" t="str">
        <f t="shared" si="9"/>
        <v>LB</v>
      </c>
    </row>
    <row r="65" spans="1:5" x14ac:dyDescent="0.25">
      <c r="A65" s="20">
        <v>860002398</v>
      </c>
      <c r="B65" s="20" t="s">
        <v>139</v>
      </c>
      <c r="C65" s="21" t="s">
        <v>140</v>
      </c>
      <c r="D65" s="21">
        <v>66</v>
      </c>
      <c r="E65" s="21" t="str">
        <f t="shared" si="9"/>
        <v>MT</v>
      </c>
    </row>
    <row r="66" spans="1:5" x14ac:dyDescent="0.25">
      <c r="A66" s="20">
        <v>822001710</v>
      </c>
      <c r="B66" s="20" t="s">
        <v>141</v>
      </c>
      <c r="C66" s="21" t="s">
        <v>142</v>
      </c>
      <c r="D66" s="21">
        <v>33</v>
      </c>
      <c r="E66" s="21" t="str">
        <f t="shared" si="9"/>
        <v>PS</v>
      </c>
    </row>
    <row r="67" spans="1:5" x14ac:dyDescent="0.25">
      <c r="A67" s="20">
        <v>860009578</v>
      </c>
      <c r="B67" s="20" t="s">
        <v>143</v>
      </c>
      <c r="C67" s="21" t="s">
        <v>144</v>
      </c>
      <c r="D67" s="21">
        <v>67</v>
      </c>
      <c r="E67" s="21" t="str">
        <f t="shared" ref="E67:E91" si="10">C67</f>
        <v>SE</v>
      </c>
    </row>
    <row r="68" spans="1:5" x14ac:dyDescent="0.25">
      <c r="A68" s="20">
        <v>900373913</v>
      </c>
      <c r="B68" s="20" t="s">
        <v>145</v>
      </c>
      <c r="C68" s="21" t="s">
        <v>146</v>
      </c>
      <c r="D68" s="21">
        <v>15</v>
      </c>
      <c r="E68" s="21" t="str">
        <f t="shared" si="10"/>
        <v>UG</v>
      </c>
    </row>
    <row r="69" spans="1:5" x14ac:dyDescent="0.25">
      <c r="A69" s="20">
        <v>900376822</v>
      </c>
      <c r="B69" s="20" t="s">
        <v>147</v>
      </c>
      <c r="C69" s="21" t="s">
        <v>148</v>
      </c>
      <c r="D69" s="21">
        <v>83</v>
      </c>
      <c r="E69" s="21" t="str">
        <f t="shared" si="10"/>
        <v>RE</v>
      </c>
    </row>
    <row r="70" spans="1:5" x14ac:dyDescent="0.25">
      <c r="A70" s="20">
        <v>900020280</v>
      </c>
      <c r="B70" s="20" t="s">
        <v>149</v>
      </c>
      <c r="C70" s="21" t="s">
        <v>150</v>
      </c>
      <c r="D70" s="21">
        <v>92</v>
      </c>
      <c r="E70" s="21" t="str">
        <f t="shared" si="10"/>
        <v>JB</v>
      </c>
    </row>
    <row r="71" spans="1:5" x14ac:dyDescent="0.25">
      <c r="A71" s="20">
        <v>860517560</v>
      </c>
      <c r="B71" s="20" t="s">
        <v>151</v>
      </c>
      <c r="C71" s="21" t="s">
        <v>152</v>
      </c>
      <c r="D71" s="21">
        <v>37</v>
      </c>
      <c r="E71" s="21" t="str">
        <f t="shared" si="10"/>
        <v>SC</v>
      </c>
    </row>
    <row r="72" spans="1:5" x14ac:dyDescent="0.25">
      <c r="A72" s="20">
        <v>899999048</v>
      </c>
      <c r="B72" s="20" t="s">
        <v>153</v>
      </c>
      <c r="C72" s="21" t="s">
        <v>154</v>
      </c>
      <c r="D72" s="21">
        <v>70</v>
      </c>
      <c r="E72" s="21" t="str">
        <f t="shared" si="10"/>
        <v>ST</v>
      </c>
    </row>
    <row r="73" spans="1:5" x14ac:dyDescent="0.25">
      <c r="A73" s="20">
        <v>1014271114</v>
      </c>
      <c r="B73" s="20" t="s">
        <v>155</v>
      </c>
      <c r="C73" s="21" t="s">
        <v>237</v>
      </c>
      <c r="D73" s="21">
        <v>77</v>
      </c>
      <c r="E73" s="21" t="str">
        <f t="shared" si="10"/>
        <v>RK</v>
      </c>
    </row>
    <row r="74" spans="1:5" x14ac:dyDescent="0.25">
      <c r="A74" s="20">
        <v>800249401</v>
      </c>
      <c r="B74" s="20" t="s">
        <v>157</v>
      </c>
      <c r="C74" s="21" t="s">
        <v>158</v>
      </c>
      <c r="D74" s="21">
        <v>62</v>
      </c>
      <c r="E74" s="21" t="str">
        <f t="shared" si="10"/>
        <v>IC</v>
      </c>
    </row>
    <row r="75" spans="1:5" x14ac:dyDescent="0.25">
      <c r="A75" s="20">
        <v>860000332</v>
      </c>
      <c r="B75" s="20" t="s">
        <v>159</v>
      </c>
      <c r="C75" s="21" t="s">
        <v>160</v>
      </c>
      <c r="D75" s="21">
        <v>75</v>
      </c>
      <c r="E75" s="21" t="str">
        <f t="shared" si="10"/>
        <v>LS</v>
      </c>
    </row>
    <row r="76" spans="1:5" x14ac:dyDescent="0.25">
      <c r="A76" s="20">
        <v>800229739</v>
      </c>
      <c r="B76" s="20" t="s">
        <v>39</v>
      </c>
      <c r="C76" s="21" t="s">
        <v>161</v>
      </c>
      <c r="D76" s="21">
        <v>65</v>
      </c>
      <c r="E76" s="21" t="str">
        <f t="shared" si="10"/>
        <v>PR</v>
      </c>
    </row>
    <row r="77" spans="1:5" x14ac:dyDescent="0.25">
      <c r="A77" s="20">
        <v>899999026</v>
      </c>
      <c r="B77" s="20" t="s">
        <v>162</v>
      </c>
      <c r="C77" s="21" t="s">
        <v>236</v>
      </c>
      <c r="D77" s="21">
        <v>73</v>
      </c>
      <c r="E77" s="21" t="str">
        <f t="shared" si="10"/>
        <v>CQ</v>
      </c>
    </row>
    <row r="78" spans="1:5" x14ac:dyDescent="0.25">
      <c r="A78" s="20">
        <v>860027404</v>
      </c>
      <c r="B78" s="20" t="s">
        <v>164</v>
      </c>
      <c r="C78" s="21" t="s">
        <v>165</v>
      </c>
      <c r="D78" s="21">
        <v>34</v>
      </c>
      <c r="E78" s="21" t="str">
        <f t="shared" si="10"/>
        <v>CO</v>
      </c>
    </row>
    <row r="79" spans="1:5" x14ac:dyDescent="0.25">
      <c r="A79" s="20">
        <v>860066942</v>
      </c>
      <c r="B79" s="20" t="s">
        <v>166</v>
      </c>
      <c r="C79" s="21" t="s">
        <v>167</v>
      </c>
      <c r="D79" s="21">
        <v>39</v>
      </c>
      <c r="E79" s="21" t="str">
        <f t="shared" si="10"/>
        <v>CN</v>
      </c>
    </row>
    <row r="80" spans="1:5" x14ac:dyDescent="0.25">
      <c r="A80" s="20">
        <v>860007336</v>
      </c>
      <c r="B80" s="20" t="s">
        <v>168</v>
      </c>
      <c r="C80" s="21" t="s">
        <v>169</v>
      </c>
      <c r="D80" s="21">
        <v>16</v>
      </c>
      <c r="E80" s="21" t="str">
        <f t="shared" si="10"/>
        <v>CU</v>
      </c>
    </row>
    <row r="81" spans="1:5" x14ac:dyDescent="0.25">
      <c r="A81" s="20">
        <v>830113831</v>
      </c>
      <c r="B81" s="20" t="s">
        <v>170</v>
      </c>
      <c r="C81" s="21" t="s">
        <v>171</v>
      </c>
      <c r="D81" s="21">
        <v>38</v>
      </c>
      <c r="E81" s="21" t="str">
        <f t="shared" si="10"/>
        <v>AN</v>
      </c>
    </row>
    <row r="82" spans="1:5" x14ac:dyDescent="0.25">
      <c r="A82" s="20">
        <v>900298372</v>
      </c>
      <c r="B82" s="20" t="s">
        <v>172</v>
      </c>
      <c r="C82" s="21" t="s">
        <v>173</v>
      </c>
      <c r="D82" s="21">
        <v>47</v>
      </c>
      <c r="E82" s="21" t="str">
        <f t="shared" si="10"/>
        <v>SD</v>
      </c>
    </row>
    <row r="83" spans="1:5" x14ac:dyDescent="0.25">
      <c r="A83" s="20">
        <v>809012454</v>
      </c>
      <c r="B83" s="20" t="s">
        <v>174</v>
      </c>
      <c r="C83" s="21" t="s">
        <v>175</v>
      </c>
      <c r="D83" s="21">
        <v>55</v>
      </c>
      <c r="E83" s="21" t="str">
        <f t="shared" si="10"/>
        <v>JT</v>
      </c>
    </row>
    <row r="84" spans="1:5" x14ac:dyDescent="0.25">
      <c r="A84" s="20">
        <v>890204857</v>
      </c>
      <c r="B84" s="20" t="s">
        <v>176</v>
      </c>
      <c r="C84" s="21" t="s">
        <v>177</v>
      </c>
      <c r="D84" s="21">
        <v>82</v>
      </c>
      <c r="E84" s="21" t="str">
        <f t="shared" si="10"/>
        <v>BI</v>
      </c>
    </row>
    <row r="85" spans="1:5" x14ac:dyDescent="0.25">
      <c r="A85" s="20">
        <v>899999061</v>
      </c>
      <c r="B85" s="20" t="s">
        <v>178</v>
      </c>
      <c r="C85" s="21" t="s">
        <v>179</v>
      </c>
      <c r="D85" s="21">
        <v>40</v>
      </c>
      <c r="E85" s="21" t="str">
        <f t="shared" si="10"/>
        <v>HD</v>
      </c>
    </row>
    <row r="86" spans="1:5" x14ac:dyDescent="0.25">
      <c r="A86" s="20">
        <v>830106999</v>
      </c>
      <c r="B86" s="20" t="s">
        <v>180</v>
      </c>
      <c r="C86" s="21" t="s">
        <v>181</v>
      </c>
      <c r="D86" s="21">
        <v>57</v>
      </c>
      <c r="E86" s="21" t="str">
        <f t="shared" si="10"/>
        <v>JR</v>
      </c>
    </row>
    <row r="87" spans="1:5" x14ac:dyDescent="0.25">
      <c r="A87" s="20" t="s">
        <v>112</v>
      </c>
      <c r="B87" s="20" t="s">
        <v>233</v>
      </c>
      <c r="C87" s="47" t="s">
        <v>112</v>
      </c>
      <c r="D87" s="47">
        <v>98</v>
      </c>
      <c r="E87" s="21" t="str">
        <f t="shared" si="10"/>
        <v>CC</v>
      </c>
    </row>
    <row r="88" spans="1:5" x14ac:dyDescent="0.25">
      <c r="A88" s="20" t="s">
        <v>234</v>
      </c>
      <c r="B88" s="20" t="s">
        <v>232</v>
      </c>
      <c r="C88" s="47" t="s">
        <v>234</v>
      </c>
      <c r="D88" s="47">
        <v>96</v>
      </c>
      <c r="E88" s="21" t="str">
        <f t="shared" si="10"/>
        <v>TI</v>
      </c>
    </row>
    <row r="89" spans="1:5" x14ac:dyDescent="0.25">
      <c r="A89" s="20" t="s">
        <v>163</v>
      </c>
      <c r="B89" s="20" t="s">
        <v>235</v>
      </c>
      <c r="C89" s="47" t="s">
        <v>163</v>
      </c>
      <c r="D89" s="47">
        <v>97</v>
      </c>
      <c r="E89" s="21" t="str">
        <f t="shared" si="10"/>
        <v>CE</v>
      </c>
    </row>
    <row r="90" spans="1:5" x14ac:dyDescent="0.25">
      <c r="A90" s="20" t="s">
        <v>156</v>
      </c>
      <c r="B90" s="20" t="s">
        <v>238</v>
      </c>
      <c r="C90" s="47" t="s">
        <v>156</v>
      </c>
      <c r="D90" s="47">
        <v>95</v>
      </c>
      <c r="E90" s="21" t="str">
        <f t="shared" si="10"/>
        <v>RC</v>
      </c>
    </row>
    <row r="91" spans="1:5" x14ac:dyDescent="0.25">
      <c r="A91" s="20" t="s">
        <v>239</v>
      </c>
      <c r="B91" s="20" t="s">
        <v>240</v>
      </c>
      <c r="C91" s="47" t="s">
        <v>239</v>
      </c>
      <c r="D91" s="47">
        <v>99</v>
      </c>
      <c r="E91" s="21" t="str">
        <f t="shared" si="10"/>
        <v>ZZ</v>
      </c>
    </row>
  </sheetData>
  <sheetProtection algorithmName="SHA-512" hashValue="a/75v+KQreBkgdWWQfbUrxIhdiPckarcVxlo6olR91FM/LpOOAxBuyG1IbYMc68r47aQ0eOveY1jcJEYtWPL1A==" saltValue="VxCWjdnI63b88mUedsGLEQ==" spinCount="100000" sheet="1" objects="1" scenarios="1"/>
  <autoFilter ref="A1:E91" xr:uid="{00000000-0009-0000-0000-000001000000}"/>
  <conditionalFormatting sqref="C1:C1048576">
    <cfRule type="duplicateValues" dxfId="3" priority="9"/>
  </conditionalFormatting>
  <conditionalFormatting sqref="D1:D1048576">
    <cfRule type="duplicateValues" dxfId="2" priority="1"/>
  </conditionalFormatting>
  <conditionalFormatting sqref="E1">
    <cfRule type="duplicateValues" dxfId="1" priority="7"/>
  </conditionalFormatting>
  <conditionalFormatting sqref="F1:AG1048576 E2:E1048576">
    <cfRule type="duplicateValues" dxfId="0" priority="8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92D050"/>
  </sheetPr>
  <dimension ref="A1:AA107"/>
  <sheetViews>
    <sheetView showGridLines="0" tabSelected="1" topLeftCell="C1" zoomScale="80" zoomScaleNormal="80" workbookViewId="0">
      <pane ySplit="5" topLeftCell="A6" activePane="bottomLeft" state="frozen"/>
      <selection activeCell="U6" sqref="U6"/>
      <selection pane="bottomLeft" activeCell="G15" sqref="G15"/>
    </sheetView>
  </sheetViews>
  <sheetFormatPr baseColWidth="10" defaultColWidth="0" defaultRowHeight="15" zeroHeight="1" x14ac:dyDescent="0.25"/>
  <cols>
    <col min="1" max="1" width="11.28515625" style="5" hidden="1" customWidth="1"/>
    <col min="2" max="2" width="15" style="5" hidden="1" customWidth="1"/>
    <col min="3" max="3" width="5.140625" style="5" bestFit="1" customWidth="1"/>
    <col min="4" max="4" width="20" style="5" customWidth="1"/>
    <col min="5" max="5" width="50" style="4" customWidth="1"/>
    <col min="6" max="6" width="20" style="4" customWidth="1"/>
    <col min="7" max="7" width="50" style="4" customWidth="1"/>
    <col min="8" max="8" width="21.85546875" style="4" bestFit="1" customWidth="1"/>
    <col min="9" max="9" width="18.28515625" style="6" customWidth="1"/>
    <col min="10" max="10" width="16.7109375" style="5" hidden="1" customWidth="1"/>
    <col min="11" max="11" width="15.5703125" style="5" hidden="1" customWidth="1"/>
    <col min="12" max="13" width="2.28515625" style="4" customWidth="1"/>
    <col min="14" max="15" width="16.85546875" style="4" hidden="1" customWidth="1"/>
    <col min="16" max="17" width="3.85546875" style="4" hidden="1" customWidth="1"/>
    <col min="18" max="18" width="2.5703125" style="4" hidden="1" customWidth="1"/>
    <col min="19" max="19" width="12.85546875" style="4" hidden="1" customWidth="1"/>
    <col min="20" max="20" width="16.5703125" style="4" hidden="1" customWidth="1"/>
    <col min="21" max="21" width="7.42578125" style="4" hidden="1" customWidth="1"/>
    <col min="22" max="22" width="2.28515625" style="4" hidden="1" customWidth="1"/>
    <col min="23" max="23" width="8" style="4" hidden="1" customWidth="1"/>
    <col min="24" max="24" width="13.5703125" style="4" hidden="1" customWidth="1"/>
    <col min="25" max="25" width="16.42578125" style="4" hidden="1" customWidth="1"/>
    <col min="26" max="26" width="16.7109375" style="4" hidden="1" customWidth="1"/>
    <col min="27" max="27" width="11.42578125" style="4" customWidth="1"/>
    <col min="28" max="16384" width="11.42578125" style="4" hidden="1"/>
  </cols>
  <sheetData>
    <row r="1" spans="1:26" ht="35.25" customHeight="1" x14ac:dyDescent="0.25">
      <c r="A1" s="25"/>
      <c r="B1" s="36"/>
      <c r="C1" s="51" t="s">
        <v>0</v>
      </c>
      <c r="D1" s="52"/>
      <c r="E1" s="52"/>
      <c r="F1" s="52"/>
      <c r="G1" s="52"/>
      <c r="H1" s="52"/>
      <c r="I1" s="53"/>
      <c r="J1" s="39"/>
      <c r="K1" s="37"/>
      <c r="L1" s="26"/>
      <c r="M1" s="3"/>
    </row>
    <row r="2" spans="1:26" ht="30" customHeight="1" x14ac:dyDescent="0.25">
      <c r="A2" s="27"/>
      <c r="C2" s="54" t="s">
        <v>184</v>
      </c>
      <c r="D2" s="55"/>
      <c r="E2" s="55"/>
      <c r="F2" s="55"/>
      <c r="G2" s="55"/>
      <c r="H2" s="55"/>
      <c r="I2" s="56"/>
      <c r="J2" s="18"/>
      <c r="K2" s="38"/>
      <c r="L2" s="28"/>
      <c r="M2" s="3"/>
    </row>
    <row r="3" spans="1:26" ht="30" customHeight="1" x14ac:dyDescent="0.25">
      <c r="A3" s="27"/>
      <c r="C3" s="54" t="s">
        <v>7</v>
      </c>
      <c r="D3" s="55"/>
      <c r="E3" s="55"/>
      <c r="F3" s="55"/>
      <c r="G3" s="55"/>
      <c r="H3" s="55"/>
      <c r="I3" s="56"/>
      <c r="J3" s="18"/>
      <c r="K3" s="38"/>
      <c r="L3" s="28"/>
      <c r="M3" s="3"/>
    </row>
    <row r="4" spans="1:26" ht="15.75" x14ac:dyDescent="0.25">
      <c r="A4" s="27"/>
      <c r="C4" s="41"/>
      <c r="D4" s="42"/>
      <c r="E4" s="44" t="s">
        <v>284</v>
      </c>
      <c r="F4" s="42"/>
      <c r="G4" s="57" t="s">
        <v>285</v>
      </c>
      <c r="H4" s="57"/>
      <c r="I4" s="43"/>
      <c r="L4" s="29"/>
      <c r="N4" s="58" t="s">
        <v>249</v>
      </c>
      <c r="O4" s="59"/>
      <c r="P4" s="59"/>
      <c r="Q4" s="59"/>
      <c r="R4" s="59"/>
      <c r="S4" s="59"/>
      <c r="T4" s="59"/>
      <c r="U4" s="60"/>
      <c r="W4" s="49" t="s">
        <v>250</v>
      </c>
      <c r="X4" s="50"/>
      <c r="Y4" s="50"/>
      <c r="Z4" s="50"/>
    </row>
    <row r="5" spans="1:26" ht="42.75" x14ac:dyDescent="0.25">
      <c r="A5" s="30" t="s">
        <v>8</v>
      </c>
      <c r="B5" s="2" t="s">
        <v>4</v>
      </c>
      <c r="C5" s="2" t="s">
        <v>10</v>
      </c>
      <c r="D5" s="2" t="s">
        <v>251</v>
      </c>
      <c r="E5" s="2" t="s">
        <v>1</v>
      </c>
      <c r="F5" s="2" t="s">
        <v>2</v>
      </c>
      <c r="G5" s="2" t="s">
        <v>3</v>
      </c>
      <c r="H5" s="2" t="s">
        <v>252</v>
      </c>
      <c r="I5" s="7" t="s">
        <v>5</v>
      </c>
      <c r="J5" s="2" t="s">
        <v>6</v>
      </c>
      <c r="K5" s="2" t="s">
        <v>182</v>
      </c>
      <c r="L5" s="29"/>
      <c r="N5" s="2" t="s">
        <v>243</v>
      </c>
      <c r="O5" s="2" t="s">
        <v>259</v>
      </c>
      <c r="P5" s="2" t="s">
        <v>187</v>
      </c>
      <c r="Q5" s="2" t="s">
        <v>185</v>
      </c>
      <c r="R5" s="2" t="s">
        <v>202</v>
      </c>
      <c r="S5" s="2" t="s">
        <v>242</v>
      </c>
      <c r="T5" s="2" t="s">
        <v>244</v>
      </c>
      <c r="U5" s="2" t="s">
        <v>245</v>
      </c>
      <c r="W5" s="2" t="s">
        <v>248</v>
      </c>
      <c r="X5" s="2" t="s">
        <v>246</v>
      </c>
      <c r="Y5" s="2" t="s">
        <v>247</v>
      </c>
      <c r="Z5" s="2" t="s">
        <v>9</v>
      </c>
    </row>
    <row r="6" spans="1:26" x14ac:dyDescent="0.25">
      <c r="A6" s="31" t="str">
        <f t="shared" ref="A6:A37" si="0">IF(D6="","",IFERROR(VLOOKUP(D6,NIT,4,FALSE),"99"))</f>
        <v/>
      </c>
      <c r="B6" s="10">
        <f ca="1">RANDBETWEEN(1,999999)</f>
        <v>515329</v>
      </c>
      <c r="C6" s="16" t="str">
        <f>IFERROR(IF(F6="","",1),0)</f>
        <v/>
      </c>
      <c r="D6" s="12"/>
      <c r="E6" s="11"/>
      <c r="F6" s="11"/>
      <c r="G6" s="11"/>
      <c r="H6" s="11" t="s">
        <v>287</v>
      </c>
      <c r="I6" s="17">
        <f>IF(H6="","",(VLOOKUP(H6,INFO!A:B,2,FALSE)))</f>
        <v>1750905</v>
      </c>
      <c r="J6" s="40" t="str">
        <f t="shared" ref="J6:J70" ca="1" si="1">IF(D6="","",(TODAY()+15))</f>
        <v/>
      </c>
      <c r="K6" s="16" t="str">
        <f>IF(D6="","",(CONCATENATE((IF(DAY(J6)&lt;10,CONCATENATE("0",DAY(J6)),DAY(J6))),"/",(IF(MONTH(J6)&lt;10,CONCATENATE("0",MONTH(J6)),MONTH(J6))),"/",(YEAR(J6)))))</f>
        <v/>
      </c>
      <c r="L6" s="29"/>
      <c r="N6" s="4" t="str">
        <f ca="1">CONCATENATE(A6,B6)</f>
        <v>515329</v>
      </c>
      <c r="O6" s="4" t="str">
        <f ca="1">IFERROR(CONCATENATE(RIGHT(YEAR(J6),2),MID(K6,4,2)),"")</f>
        <v/>
      </c>
      <c r="P6" s="4">
        <f ca="1">LEN(N6)</f>
        <v>6</v>
      </c>
      <c r="Q6" s="4">
        <f ca="1">LEN(O6)</f>
        <v>0</v>
      </c>
      <c r="R6" s="4">
        <f ca="1">13-P6-Q6</f>
        <v>7</v>
      </c>
      <c r="S6" s="4" t="str">
        <f ca="1">REPT("0",R6)</f>
        <v>0000000</v>
      </c>
      <c r="T6" s="4" t="str">
        <f ca="1">CONCATENATE(A6,O6,S6,B6)</f>
        <v>0000000515329</v>
      </c>
      <c r="U6" s="4">
        <f ca="1">LEN(T6)</f>
        <v>13</v>
      </c>
      <c r="W6" s="4" t="str">
        <f ca="1">LEFT(T6,2)</f>
        <v>00</v>
      </c>
      <c r="X6" s="48">
        <v>0</v>
      </c>
      <c r="Y6" s="6">
        <f>IFERROR(I6-X6,0)</f>
        <v>1750905</v>
      </c>
      <c r="Z6" s="6">
        <f ca="1">IF(W6="27",Y6,I6)</f>
        <v>1750905</v>
      </c>
    </row>
    <row r="7" spans="1:26" x14ac:dyDescent="0.25">
      <c r="A7" s="31" t="str">
        <f t="shared" si="0"/>
        <v/>
      </c>
      <c r="B7" s="10">
        <f t="shared" ref="B7:B70" ca="1" si="2">RANDBETWEEN(1,999999)</f>
        <v>833879</v>
      </c>
      <c r="C7" s="16" t="str">
        <f>IFERROR(IF(F7="","",C6+1),0)</f>
        <v/>
      </c>
      <c r="D7" s="12"/>
      <c r="E7" s="11"/>
      <c r="F7" s="11"/>
      <c r="G7" s="11"/>
      <c r="H7" s="11" t="s">
        <v>276</v>
      </c>
      <c r="I7" s="17">
        <f>IF(H7="","",(VLOOKUP(H7,INFO!A:B,2,FALSE)))</f>
        <v>1423500</v>
      </c>
      <c r="J7" s="40" t="str">
        <f t="shared" ca="1" si="1"/>
        <v/>
      </c>
      <c r="K7" s="16" t="str">
        <f t="shared" ref="K7:K70" si="3">IF(D7="","",(CONCATENATE((IF(DAY(J7)&lt;10,CONCATENATE("0",DAY(J7)),DAY(J7))),"/",(IF(MONTH(J7)&lt;10,CONCATENATE("0",MONTH(J7)),MONTH(J7))),"/",(YEAR(J7)))))</f>
        <v/>
      </c>
      <c r="L7" s="29"/>
      <c r="N7" s="4" t="str">
        <f t="shared" ref="N7:N70" ca="1" si="4">CONCATENATE(A7,B7)</f>
        <v>833879</v>
      </c>
      <c r="O7" s="4" t="str">
        <f t="shared" ref="O7:O70" ca="1" si="5">IFERROR(CONCATENATE(RIGHT(YEAR(J7),2),MID(K7,4,2)),"")</f>
        <v/>
      </c>
      <c r="P7" s="4">
        <f t="shared" ref="P7:P70" ca="1" si="6">LEN(N7)</f>
        <v>6</v>
      </c>
      <c r="Q7" s="4">
        <f t="shared" ref="Q7:Q70" ca="1" si="7">LEN(O7)</f>
        <v>0</v>
      </c>
      <c r="R7" s="4">
        <f t="shared" ref="R7:R70" ca="1" si="8">13-P7-Q7</f>
        <v>7</v>
      </c>
      <c r="S7" s="4" t="str">
        <f t="shared" ref="S7:S70" ca="1" si="9">REPT("0",R7)</f>
        <v>0000000</v>
      </c>
      <c r="T7" s="4" t="str">
        <f t="shared" ref="T7:T70" ca="1" si="10">CONCATENATE(A7,O7,S7,B7)</f>
        <v>0000000833879</v>
      </c>
      <c r="U7" s="4">
        <f t="shared" ref="U7:U70" ca="1" si="11">LEN(T7)</f>
        <v>13</v>
      </c>
      <c r="W7" s="4" t="str">
        <f t="shared" ref="W7:W70" ca="1" si="12">LEFT(T7,2)</f>
        <v>00</v>
      </c>
      <c r="X7" s="48">
        <v>0</v>
      </c>
      <c r="Y7" s="6">
        <f t="shared" ref="Y7:Y70" si="13">IFERROR(I7-X7,0)</f>
        <v>1423500</v>
      </c>
      <c r="Z7" s="6">
        <f t="shared" ref="Z7:Z70" ca="1" si="14">IF(W7="27",Y7,I7)</f>
        <v>1423500</v>
      </c>
    </row>
    <row r="8" spans="1:26" x14ac:dyDescent="0.25">
      <c r="A8" s="31" t="str">
        <f t="shared" si="0"/>
        <v/>
      </c>
      <c r="B8" s="10">
        <f t="shared" ca="1" si="2"/>
        <v>698745</v>
      </c>
      <c r="C8" s="16" t="str">
        <f t="shared" ref="C8:C71" si="15">IFERROR(IF(F8="","",C7+1),0)</f>
        <v/>
      </c>
      <c r="D8" s="12"/>
      <c r="E8" s="11"/>
      <c r="F8" s="11"/>
      <c r="G8" s="11"/>
      <c r="H8" s="11" t="s">
        <v>274</v>
      </c>
      <c r="I8" s="17">
        <f>IF(H8="","",(VLOOKUP(H8,INFO!A:B,2,FALSE)))</f>
        <v>1300000</v>
      </c>
      <c r="J8" s="40" t="str">
        <f t="shared" ca="1" si="1"/>
        <v/>
      </c>
      <c r="K8" s="16" t="str">
        <f t="shared" si="3"/>
        <v/>
      </c>
      <c r="L8" s="29"/>
      <c r="N8" s="4" t="str">
        <f t="shared" ca="1" si="4"/>
        <v>698745</v>
      </c>
      <c r="O8" s="4" t="str">
        <f t="shared" ca="1" si="5"/>
        <v/>
      </c>
      <c r="P8" s="4">
        <f t="shared" ca="1" si="6"/>
        <v>6</v>
      </c>
      <c r="Q8" s="4">
        <f t="shared" ca="1" si="7"/>
        <v>0</v>
      </c>
      <c r="R8" s="4">
        <f t="shared" ca="1" si="8"/>
        <v>7</v>
      </c>
      <c r="S8" s="4" t="str">
        <f t="shared" ca="1" si="9"/>
        <v>0000000</v>
      </c>
      <c r="T8" s="4" t="str">
        <f t="shared" ca="1" si="10"/>
        <v>0000000698745</v>
      </c>
      <c r="U8" s="4">
        <f t="shared" ca="1" si="11"/>
        <v>13</v>
      </c>
      <c r="W8" s="4" t="str">
        <f t="shared" ca="1" si="12"/>
        <v>00</v>
      </c>
      <c r="X8" s="48">
        <v>0</v>
      </c>
      <c r="Y8" s="6">
        <f t="shared" si="13"/>
        <v>1300000</v>
      </c>
      <c r="Z8" s="6">
        <f t="shared" ca="1" si="14"/>
        <v>1300000</v>
      </c>
    </row>
    <row r="9" spans="1:26" x14ac:dyDescent="0.25">
      <c r="A9" s="31" t="str">
        <f t="shared" si="0"/>
        <v/>
      </c>
      <c r="B9" s="10">
        <f t="shared" ca="1" si="2"/>
        <v>191263</v>
      </c>
      <c r="C9" s="16" t="str">
        <f t="shared" si="15"/>
        <v/>
      </c>
      <c r="D9" s="12"/>
      <c r="E9" s="11"/>
      <c r="F9" s="11"/>
      <c r="G9" s="11"/>
      <c r="H9" s="11" t="s">
        <v>260</v>
      </c>
      <c r="I9" s="17">
        <f>IF(H9="","",(VLOOKUP(H9,INFO!A:B,2,FALSE)))</f>
        <v>1160000</v>
      </c>
      <c r="J9" s="40" t="str">
        <f t="shared" ca="1" si="1"/>
        <v/>
      </c>
      <c r="K9" s="16" t="str">
        <f t="shared" si="3"/>
        <v/>
      </c>
      <c r="L9" s="29"/>
      <c r="N9" s="4" t="str">
        <f t="shared" ca="1" si="4"/>
        <v>191263</v>
      </c>
      <c r="O9" s="4" t="str">
        <f t="shared" ca="1" si="5"/>
        <v/>
      </c>
      <c r="P9" s="4">
        <f t="shared" ca="1" si="6"/>
        <v>6</v>
      </c>
      <c r="Q9" s="4">
        <f t="shared" ca="1" si="7"/>
        <v>0</v>
      </c>
      <c r="R9" s="4">
        <f t="shared" ca="1" si="8"/>
        <v>7</v>
      </c>
      <c r="S9" s="4" t="str">
        <f t="shared" ca="1" si="9"/>
        <v>0000000</v>
      </c>
      <c r="T9" s="4" t="str">
        <f t="shared" ca="1" si="10"/>
        <v>0000000191263</v>
      </c>
      <c r="U9" s="4">
        <f t="shared" ca="1" si="11"/>
        <v>13</v>
      </c>
      <c r="W9" s="4" t="str">
        <f t="shared" ca="1" si="12"/>
        <v>00</v>
      </c>
      <c r="X9" s="48">
        <v>0</v>
      </c>
      <c r="Y9" s="6">
        <f t="shared" si="13"/>
        <v>1160000</v>
      </c>
      <c r="Z9" s="6">
        <f t="shared" ca="1" si="14"/>
        <v>1160000</v>
      </c>
    </row>
    <row r="10" spans="1:26" x14ac:dyDescent="0.25">
      <c r="A10" s="31" t="str">
        <f t="shared" si="0"/>
        <v/>
      </c>
      <c r="B10" s="10">
        <f t="shared" ca="1" si="2"/>
        <v>611766</v>
      </c>
      <c r="C10" s="16" t="str">
        <f t="shared" si="15"/>
        <v/>
      </c>
      <c r="D10" s="12"/>
      <c r="E10" s="11"/>
      <c r="F10" s="11"/>
      <c r="G10" s="11"/>
      <c r="H10" s="11" t="s">
        <v>254</v>
      </c>
      <c r="I10" s="17">
        <f>IF(H10="","",(VLOOKUP(H10,INFO!A:B,2,FALSE)))</f>
        <v>1000000</v>
      </c>
      <c r="J10" s="40" t="str">
        <f t="shared" ca="1" si="1"/>
        <v/>
      </c>
      <c r="K10" s="16" t="str">
        <f t="shared" si="3"/>
        <v/>
      </c>
      <c r="L10" s="29"/>
      <c r="N10" s="4" t="str">
        <f t="shared" ca="1" si="4"/>
        <v>611766</v>
      </c>
      <c r="O10" s="4" t="str">
        <f t="shared" ca="1" si="5"/>
        <v/>
      </c>
      <c r="P10" s="4">
        <f t="shared" ca="1" si="6"/>
        <v>6</v>
      </c>
      <c r="Q10" s="4">
        <f t="shared" ca="1" si="7"/>
        <v>0</v>
      </c>
      <c r="R10" s="4">
        <f t="shared" ca="1" si="8"/>
        <v>7</v>
      </c>
      <c r="S10" s="4" t="str">
        <f t="shared" ca="1" si="9"/>
        <v>0000000</v>
      </c>
      <c r="T10" s="4" t="str">
        <f t="shared" ca="1" si="10"/>
        <v>0000000611766</v>
      </c>
      <c r="U10" s="4">
        <f t="shared" ca="1" si="11"/>
        <v>13</v>
      </c>
      <c r="W10" s="4" t="str">
        <f t="shared" ca="1" si="12"/>
        <v>00</v>
      </c>
      <c r="X10" s="48">
        <v>0</v>
      </c>
      <c r="Y10" s="6">
        <f t="shared" si="13"/>
        <v>1000000</v>
      </c>
      <c r="Z10" s="6">
        <f t="shared" ca="1" si="14"/>
        <v>1000000</v>
      </c>
    </row>
    <row r="11" spans="1:26" x14ac:dyDescent="0.25">
      <c r="A11" s="31" t="str">
        <f t="shared" si="0"/>
        <v/>
      </c>
      <c r="B11" s="10">
        <f t="shared" ca="1" si="2"/>
        <v>608505</v>
      </c>
      <c r="C11" s="16" t="str">
        <f t="shared" si="15"/>
        <v/>
      </c>
      <c r="D11" s="12"/>
      <c r="E11" s="11"/>
      <c r="F11" s="11"/>
      <c r="G11" s="11"/>
      <c r="H11" s="11" t="s">
        <v>226</v>
      </c>
      <c r="I11" s="17">
        <f>IF(H11="","",(VLOOKUP(H11,INFO!A:B,2,FALSE)))</f>
        <v>908526</v>
      </c>
      <c r="J11" s="40" t="str">
        <f t="shared" ca="1" si="1"/>
        <v/>
      </c>
      <c r="K11" s="16" t="str">
        <f t="shared" si="3"/>
        <v/>
      </c>
      <c r="L11" s="29"/>
      <c r="N11" s="4" t="str">
        <f t="shared" ca="1" si="4"/>
        <v>608505</v>
      </c>
      <c r="O11" s="4" t="str">
        <f t="shared" ca="1" si="5"/>
        <v/>
      </c>
      <c r="P11" s="4">
        <f t="shared" ca="1" si="6"/>
        <v>6</v>
      </c>
      <c r="Q11" s="4">
        <f t="shared" ca="1" si="7"/>
        <v>0</v>
      </c>
      <c r="R11" s="4">
        <f t="shared" ca="1" si="8"/>
        <v>7</v>
      </c>
      <c r="S11" s="4" t="str">
        <f t="shared" ca="1" si="9"/>
        <v>0000000</v>
      </c>
      <c r="T11" s="4" t="str">
        <f t="shared" ca="1" si="10"/>
        <v>0000000608505</v>
      </c>
      <c r="U11" s="4">
        <f t="shared" ca="1" si="11"/>
        <v>13</v>
      </c>
      <c r="W11" s="4" t="str">
        <f t="shared" ca="1" si="12"/>
        <v>00</v>
      </c>
      <c r="X11" s="48">
        <v>0</v>
      </c>
      <c r="Y11" s="6">
        <f t="shared" si="13"/>
        <v>908526</v>
      </c>
      <c r="Z11" s="6">
        <f t="shared" ca="1" si="14"/>
        <v>908526</v>
      </c>
    </row>
    <row r="12" spans="1:26" x14ac:dyDescent="0.25">
      <c r="A12" s="31" t="str">
        <f t="shared" si="0"/>
        <v/>
      </c>
      <c r="B12" s="10">
        <f t="shared" ca="1" si="2"/>
        <v>53194</v>
      </c>
      <c r="C12" s="16" t="str">
        <f t="shared" si="15"/>
        <v/>
      </c>
      <c r="D12" s="12"/>
      <c r="E12" s="11"/>
      <c r="F12" s="11"/>
      <c r="G12" s="11"/>
      <c r="H12" s="11" t="s">
        <v>214</v>
      </c>
      <c r="I12" s="17">
        <f>IF(H12="","",(VLOOKUP(H12,INFO!A:B,2,FALSE)))</f>
        <v>877803</v>
      </c>
      <c r="J12" s="40" t="str">
        <f t="shared" ca="1" si="1"/>
        <v/>
      </c>
      <c r="K12" s="16" t="str">
        <f t="shared" si="3"/>
        <v/>
      </c>
      <c r="L12" s="29"/>
      <c r="N12" s="4" t="str">
        <f t="shared" ca="1" si="4"/>
        <v>53194</v>
      </c>
      <c r="O12" s="4" t="str">
        <f t="shared" ca="1" si="5"/>
        <v/>
      </c>
      <c r="P12" s="4">
        <f t="shared" ca="1" si="6"/>
        <v>5</v>
      </c>
      <c r="Q12" s="4">
        <f t="shared" ca="1" si="7"/>
        <v>0</v>
      </c>
      <c r="R12" s="4">
        <f t="shared" ca="1" si="8"/>
        <v>8</v>
      </c>
      <c r="S12" s="4" t="str">
        <f t="shared" ca="1" si="9"/>
        <v>00000000</v>
      </c>
      <c r="T12" s="4" t="str">
        <f t="shared" ca="1" si="10"/>
        <v>0000000053194</v>
      </c>
      <c r="U12" s="4">
        <f t="shared" ca="1" si="11"/>
        <v>13</v>
      </c>
      <c r="W12" s="4" t="str">
        <f t="shared" ca="1" si="12"/>
        <v>00</v>
      </c>
      <c r="X12" s="48">
        <v>0</v>
      </c>
      <c r="Y12" s="6">
        <f t="shared" si="13"/>
        <v>877803</v>
      </c>
      <c r="Z12" s="6">
        <f t="shared" ca="1" si="14"/>
        <v>877803</v>
      </c>
    </row>
    <row r="13" spans="1:26" x14ac:dyDescent="0.25">
      <c r="A13" s="31" t="str">
        <f t="shared" si="0"/>
        <v/>
      </c>
      <c r="B13" s="10">
        <f t="shared" ca="1" si="2"/>
        <v>713017</v>
      </c>
      <c r="C13" s="16" t="str">
        <f t="shared" si="15"/>
        <v/>
      </c>
      <c r="D13" s="12"/>
      <c r="E13" s="11"/>
      <c r="F13" s="11"/>
      <c r="G13" s="11"/>
      <c r="H13" s="11"/>
      <c r="I13" s="17" t="str">
        <f>IF(H13="","",(VLOOKUP(H13,INFO!A:B,2,FALSE)))</f>
        <v/>
      </c>
      <c r="J13" s="40" t="str">
        <f t="shared" ca="1" si="1"/>
        <v/>
      </c>
      <c r="K13" s="16" t="str">
        <f t="shared" si="3"/>
        <v/>
      </c>
      <c r="L13" s="29"/>
      <c r="N13" s="4" t="str">
        <f t="shared" ca="1" si="4"/>
        <v>713017</v>
      </c>
      <c r="O13" s="4" t="str">
        <f t="shared" ca="1" si="5"/>
        <v/>
      </c>
      <c r="P13" s="4">
        <f t="shared" ca="1" si="6"/>
        <v>6</v>
      </c>
      <c r="Q13" s="4">
        <f t="shared" ca="1" si="7"/>
        <v>0</v>
      </c>
      <c r="R13" s="4">
        <f t="shared" ca="1" si="8"/>
        <v>7</v>
      </c>
      <c r="S13" s="4" t="str">
        <f t="shared" ca="1" si="9"/>
        <v>0000000</v>
      </c>
      <c r="T13" s="4" t="str">
        <f t="shared" ca="1" si="10"/>
        <v>0000000713017</v>
      </c>
      <c r="U13" s="4">
        <f t="shared" ca="1" si="11"/>
        <v>13</v>
      </c>
      <c r="W13" s="4" t="str">
        <f t="shared" ca="1" si="12"/>
        <v>00</v>
      </c>
      <c r="X13" s="48">
        <v>0</v>
      </c>
      <c r="Y13" s="6">
        <f t="shared" si="13"/>
        <v>0</v>
      </c>
      <c r="Z13" s="6" t="str">
        <f t="shared" ca="1" si="14"/>
        <v/>
      </c>
    </row>
    <row r="14" spans="1:26" x14ac:dyDescent="0.25">
      <c r="A14" s="31" t="str">
        <f t="shared" si="0"/>
        <v/>
      </c>
      <c r="B14" s="10">
        <f t="shared" ca="1" si="2"/>
        <v>627318</v>
      </c>
      <c r="C14" s="16" t="str">
        <f t="shared" si="15"/>
        <v/>
      </c>
      <c r="D14" s="12"/>
      <c r="E14" s="11"/>
      <c r="F14" s="11"/>
      <c r="G14" s="11"/>
      <c r="H14" s="11"/>
      <c r="I14" s="17" t="str">
        <f>IF(H14="","",(VLOOKUP(H14,INFO!A:B,2,FALSE)))</f>
        <v/>
      </c>
      <c r="J14" s="40" t="str">
        <f t="shared" ca="1" si="1"/>
        <v/>
      </c>
      <c r="K14" s="16" t="str">
        <f t="shared" si="3"/>
        <v/>
      </c>
      <c r="L14" s="29"/>
      <c r="N14" s="4" t="str">
        <f t="shared" ca="1" si="4"/>
        <v>627318</v>
      </c>
      <c r="O14" s="4" t="str">
        <f t="shared" ca="1" si="5"/>
        <v/>
      </c>
      <c r="P14" s="4">
        <f t="shared" ca="1" si="6"/>
        <v>6</v>
      </c>
      <c r="Q14" s="4">
        <f t="shared" ca="1" si="7"/>
        <v>0</v>
      </c>
      <c r="R14" s="4">
        <f t="shared" ca="1" si="8"/>
        <v>7</v>
      </c>
      <c r="S14" s="4" t="str">
        <f t="shared" ca="1" si="9"/>
        <v>0000000</v>
      </c>
      <c r="T14" s="4" t="str">
        <f t="shared" ca="1" si="10"/>
        <v>0000000627318</v>
      </c>
      <c r="U14" s="4">
        <f t="shared" ca="1" si="11"/>
        <v>13</v>
      </c>
      <c r="W14" s="4" t="str">
        <f t="shared" ca="1" si="12"/>
        <v>00</v>
      </c>
      <c r="X14" s="48">
        <v>0</v>
      </c>
      <c r="Y14" s="6">
        <f t="shared" si="13"/>
        <v>0</v>
      </c>
      <c r="Z14" s="6" t="str">
        <f t="shared" ca="1" si="14"/>
        <v/>
      </c>
    </row>
    <row r="15" spans="1:26" x14ac:dyDescent="0.25">
      <c r="A15" s="31" t="str">
        <f t="shared" si="0"/>
        <v/>
      </c>
      <c r="B15" s="10">
        <f t="shared" ca="1" si="2"/>
        <v>726910</v>
      </c>
      <c r="C15" s="16" t="str">
        <f t="shared" si="15"/>
        <v/>
      </c>
      <c r="D15" s="12"/>
      <c r="E15" s="11"/>
      <c r="F15" s="11"/>
      <c r="G15" s="11"/>
      <c r="H15" s="11"/>
      <c r="I15" s="17" t="str">
        <f>IF(H15="","",(VLOOKUP(H15,INFO!A:B,2,FALSE)))</f>
        <v/>
      </c>
      <c r="J15" s="40" t="str">
        <f t="shared" ca="1" si="1"/>
        <v/>
      </c>
      <c r="K15" s="16" t="str">
        <f t="shared" si="3"/>
        <v/>
      </c>
      <c r="L15" s="29"/>
      <c r="N15" s="4" t="str">
        <f t="shared" ca="1" si="4"/>
        <v>726910</v>
      </c>
      <c r="O15" s="4" t="str">
        <f t="shared" ca="1" si="5"/>
        <v/>
      </c>
      <c r="P15" s="4">
        <f t="shared" ca="1" si="6"/>
        <v>6</v>
      </c>
      <c r="Q15" s="4">
        <f t="shared" ca="1" si="7"/>
        <v>0</v>
      </c>
      <c r="R15" s="4">
        <f t="shared" ca="1" si="8"/>
        <v>7</v>
      </c>
      <c r="S15" s="4" t="str">
        <f t="shared" ca="1" si="9"/>
        <v>0000000</v>
      </c>
      <c r="T15" s="4" t="str">
        <f t="shared" ca="1" si="10"/>
        <v>0000000726910</v>
      </c>
      <c r="U15" s="4">
        <f t="shared" ca="1" si="11"/>
        <v>13</v>
      </c>
      <c r="W15" s="4" t="str">
        <f t="shared" ca="1" si="12"/>
        <v>00</v>
      </c>
      <c r="X15" s="48">
        <v>0</v>
      </c>
      <c r="Y15" s="6">
        <f t="shared" si="13"/>
        <v>0</v>
      </c>
      <c r="Z15" s="6" t="str">
        <f t="shared" ca="1" si="14"/>
        <v/>
      </c>
    </row>
    <row r="16" spans="1:26" x14ac:dyDescent="0.25">
      <c r="A16" s="31" t="str">
        <f t="shared" si="0"/>
        <v/>
      </c>
      <c r="B16" s="10">
        <f t="shared" ca="1" si="2"/>
        <v>533135</v>
      </c>
      <c r="C16" s="16" t="str">
        <f t="shared" si="15"/>
        <v/>
      </c>
      <c r="D16" s="12"/>
      <c r="E16" s="11"/>
      <c r="F16" s="11"/>
      <c r="G16" s="11"/>
      <c r="H16" s="11"/>
      <c r="I16" s="17" t="str">
        <f>IF(H16="","",(VLOOKUP(H16,INFO!A:B,2,FALSE)))</f>
        <v/>
      </c>
      <c r="J16" s="40" t="str">
        <f t="shared" ca="1" si="1"/>
        <v/>
      </c>
      <c r="K16" s="16" t="str">
        <f t="shared" si="3"/>
        <v/>
      </c>
      <c r="L16" s="29"/>
      <c r="N16" s="4" t="str">
        <f t="shared" ca="1" si="4"/>
        <v>533135</v>
      </c>
      <c r="O16" s="4" t="str">
        <f t="shared" ca="1" si="5"/>
        <v/>
      </c>
      <c r="P16" s="4">
        <f t="shared" ca="1" si="6"/>
        <v>6</v>
      </c>
      <c r="Q16" s="4">
        <f t="shared" ca="1" si="7"/>
        <v>0</v>
      </c>
      <c r="R16" s="4">
        <f t="shared" ca="1" si="8"/>
        <v>7</v>
      </c>
      <c r="S16" s="4" t="str">
        <f t="shared" ca="1" si="9"/>
        <v>0000000</v>
      </c>
      <c r="T16" s="4" t="str">
        <f t="shared" ca="1" si="10"/>
        <v>0000000533135</v>
      </c>
      <c r="U16" s="4">
        <f t="shared" ca="1" si="11"/>
        <v>13</v>
      </c>
      <c r="W16" s="4" t="str">
        <f t="shared" ca="1" si="12"/>
        <v>00</v>
      </c>
      <c r="X16" s="48">
        <v>0</v>
      </c>
      <c r="Y16" s="6">
        <f t="shared" si="13"/>
        <v>0</v>
      </c>
      <c r="Z16" s="6" t="str">
        <f t="shared" ca="1" si="14"/>
        <v/>
      </c>
    </row>
    <row r="17" spans="1:26" x14ac:dyDescent="0.25">
      <c r="A17" s="31" t="str">
        <f t="shared" si="0"/>
        <v/>
      </c>
      <c r="B17" s="10">
        <f t="shared" ca="1" si="2"/>
        <v>593158</v>
      </c>
      <c r="C17" s="16" t="str">
        <f t="shared" si="15"/>
        <v/>
      </c>
      <c r="D17" s="12"/>
      <c r="E17" s="11"/>
      <c r="F17" s="11"/>
      <c r="G17" s="11"/>
      <c r="H17" s="11"/>
      <c r="I17" s="17" t="str">
        <f>IF(H17="","",(VLOOKUP(H17,INFO!A:B,2,FALSE)))</f>
        <v/>
      </c>
      <c r="J17" s="40" t="str">
        <f t="shared" ca="1" si="1"/>
        <v/>
      </c>
      <c r="K17" s="16" t="str">
        <f t="shared" si="3"/>
        <v/>
      </c>
      <c r="L17" s="29"/>
      <c r="N17" s="4" t="str">
        <f t="shared" ca="1" si="4"/>
        <v>593158</v>
      </c>
      <c r="O17" s="4" t="str">
        <f t="shared" ca="1" si="5"/>
        <v/>
      </c>
      <c r="P17" s="4">
        <f t="shared" ca="1" si="6"/>
        <v>6</v>
      </c>
      <c r="Q17" s="4">
        <f t="shared" ca="1" si="7"/>
        <v>0</v>
      </c>
      <c r="R17" s="4">
        <f t="shared" ca="1" si="8"/>
        <v>7</v>
      </c>
      <c r="S17" s="4" t="str">
        <f t="shared" ca="1" si="9"/>
        <v>0000000</v>
      </c>
      <c r="T17" s="4" t="str">
        <f t="shared" ca="1" si="10"/>
        <v>0000000593158</v>
      </c>
      <c r="U17" s="4">
        <f t="shared" ca="1" si="11"/>
        <v>13</v>
      </c>
      <c r="W17" s="4" t="str">
        <f t="shared" ca="1" si="12"/>
        <v>00</v>
      </c>
      <c r="X17" s="48">
        <v>0</v>
      </c>
      <c r="Y17" s="6">
        <f t="shared" si="13"/>
        <v>0</v>
      </c>
      <c r="Z17" s="6" t="str">
        <f t="shared" ca="1" si="14"/>
        <v/>
      </c>
    </row>
    <row r="18" spans="1:26" x14ac:dyDescent="0.25">
      <c r="A18" s="31" t="str">
        <f t="shared" si="0"/>
        <v/>
      </c>
      <c r="B18" s="10">
        <f t="shared" ca="1" si="2"/>
        <v>937046</v>
      </c>
      <c r="C18" s="16" t="str">
        <f t="shared" si="15"/>
        <v/>
      </c>
      <c r="D18" s="12"/>
      <c r="E18" s="11"/>
      <c r="F18" s="11"/>
      <c r="G18" s="11"/>
      <c r="H18" s="11"/>
      <c r="I18" s="17" t="str">
        <f>IF(H18="","",(VLOOKUP(H18,INFO!A:B,2,FALSE)))</f>
        <v/>
      </c>
      <c r="J18" s="40" t="str">
        <f t="shared" ca="1" si="1"/>
        <v/>
      </c>
      <c r="K18" s="16" t="str">
        <f t="shared" si="3"/>
        <v/>
      </c>
      <c r="L18" s="29"/>
      <c r="N18" s="4" t="str">
        <f t="shared" ca="1" si="4"/>
        <v>937046</v>
      </c>
      <c r="O18" s="4" t="str">
        <f t="shared" ca="1" si="5"/>
        <v/>
      </c>
      <c r="P18" s="4">
        <f t="shared" ca="1" si="6"/>
        <v>6</v>
      </c>
      <c r="Q18" s="4">
        <f t="shared" ca="1" si="7"/>
        <v>0</v>
      </c>
      <c r="R18" s="4">
        <f t="shared" ca="1" si="8"/>
        <v>7</v>
      </c>
      <c r="S18" s="4" t="str">
        <f t="shared" ca="1" si="9"/>
        <v>0000000</v>
      </c>
      <c r="T18" s="4" t="str">
        <f t="shared" ca="1" si="10"/>
        <v>0000000937046</v>
      </c>
      <c r="U18" s="4">
        <f t="shared" ca="1" si="11"/>
        <v>13</v>
      </c>
      <c r="W18" s="4" t="str">
        <f t="shared" ca="1" si="12"/>
        <v>00</v>
      </c>
      <c r="X18" s="48">
        <v>0</v>
      </c>
      <c r="Y18" s="6">
        <f t="shared" si="13"/>
        <v>0</v>
      </c>
      <c r="Z18" s="6" t="str">
        <f t="shared" ca="1" si="14"/>
        <v/>
      </c>
    </row>
    <row r="19" spans="1:26" x14ac:dyDescent="0.25">
      <c r="A19" s="31" t="str">
        <f t="shared" si="0"/>
        <v/>
      </c>
      <c r="B19" s="10">
        <f t="shared" ca="1" si="2"/>
        <v>508101</v>
      </c>
      <c r="C19" s="16" t="str">
        <f t="shared" si="15"/>
        <v/>
      </c>
      <c r="D19" s="12"/>
      <c r="E19" s="11"/>
      <c r="F19" s="11"/>
      <c r="G19" s="11"/>
      <c r="H19" s="11"/>
      <c r="I19" s="17" t="str">
        <f>IF(H19="","",(VLOOKUP(H19,INFO!A:B,2,FALSE)))</f>
        <v/>
      </c>
      <c r="J19" s="40" t="str">
        <f t="shared" ca="1" si="1"/>
        <v/>
      </c>
      <c r="K19" s="16" t="str">
        <f t="shared" si="3"/>
        <v/>
      </c>
      <c r="L19" s="29"/>
      <c r="N19" s="4" t="str">
        <f t="shared" ca="1" si="4"/>
        <v>508101</v>
      </c>
      <c r="O19" s="4" t="str">
        <f t="shared" ca="1" si="5"/>
        <v/>
      </c>
      <c r="P19" s="4">
        <f t="shared" ca="1" si="6"/>
        <v>6</v>
      </c>
      <c r="Q19" s="4">
        <f t="shared" ca="1" si="7"/>
        <v>0</v>
      </c>
      <c r="R19" s="4">
        <f t="shared" ca="1" si="8"/>
        <v>7</v>
      </c>
      <c r="S19" s="4" t="str">
        <f t="shared" ca="1" si="9"/>
        <v>0000000</v>
      </c>
      <c r="T19" s="4" t="str">
        <f t="shared" ca="1" si="10"/>
        <v>0000000508101</v>
      </c>
      <c r="U19" s="4">
        <f t="shared" ca="1" si="11"/>
        <v>13</v>
      </c>
      <c r="W19" s="4" t="str">
        <f t="shared" ca="1" si="12"/>
        <v>00</v>
      </c>
      <c r="X19" s="48">
        <v>0</v>
      </c>
      <c r="Y19" s="6">
        <f t="shared" si="13"/>
        <v>0</v>
      </c>
      <c r="Z19" s="6" t="str">
        <f t="shared" ca="1" si="14"/>
        <v/>
      </c>
    </row>
    <row r="20" spans="1:26" x14ac:dyDescent="0.25">
      <c r="A20" s="31" t="str">
        <f t="shared" si="0"/>
        <v/>
      </c>
      <c r="B20" s="10">
        <f t="shared" ca="1" si="2"/>
        <v>45591</v>
      </c>
      <c r="C20" s="16" t="str">
        <f t="shared" si="15"/>
        <v/>
      </c>
      <c r="D20" s="12"/>
      <c r="E20" s="11"/>
      <c r="F20" s="11"/>
      <c r="G20" s="11"/>
      <c r="H20" s="11"/>
      <c r="I20" s="17" t="str">
        <f>IF(H20="","",(VLOOKUP(H20,INFO!A:B,2,FALSE)))</f>
        <v/>
      </c>
      <c r="J20" s="40" t="str">
        <f t="shared" ca="1" si="1"/>
        <v/>
      </c>
      <c r="K20" s="16" t="str">
        <f t="shared" si="3"/>
        <v/>
      </c>
      <c r="L20" s="29"/>
      <c r="N20" s="4" t="str">
        <f t="shared" ca="1" si="4"/>
        <v>45591</v>
      </c>
      <c r="O20" s="4" t="str">
        <f t="shared" ca="1" si="5"/>
        <v/>
      </c>
      <c r="P20" s="4">
        <f t="shared" ca="1" si="6"/>
        <v>5</v>
      </c>
      <c r="Q20" s="4">
        <f t="shared" ca="1" si="7"/>
        <v>0</v>
      </c>
      <c r="R20" s="4">
        <f t="shared" ca="1" si="8"/>
        <v>8</v>
      </c>
      <c r="S20" s="4" t="str">
        <f t="shared" ca="1" si="9"/>
        <v>00000000</v>
      </c>
      <c r="T20" s="4" t="str">
        <f t="shared" ca="1" si="10"/>
        <v>0000000045591</v>
      </c>
      <c r="U20" s="4">
        <f t="shared" ca="1" si="11"/>
        <v>13</v>
      </c>
      <c r="W20" s="4" t="str">
        <f t="shared" ca="1" si="12"/>
        <v>00</v>
      </c>
      <c r="X20" s="48">
        <v>0</v>
      </c>
      <c r="Y20" s="6">
        <f t="shared" si="13"/>
        <v>0</v>
      </c>
      <c r="Z20" s="6" t="str">
        <f t="shared" ca="1" si="14"/>
        <v/>
      </c>
    </row>
    <row r="21" spans="1:26" x14ac:dyDescent="0.25">
      <c r="A21" s="31" t="str">
        <f t="shared" si="0"/>
        <v/>
      </c>
      <c r="B21" s="10">
        <f t="shared" ca="1" si="2"/>
        <v>58308</v>
      </c>
      <c r="C21" s="16" t="str">
        <f t="shared" si="15"/>
        <v/>
      </c>
      <c r="D21" s="12"/>
      <c r="E21" s="11"/>
      <c r="F21" s="11"/>
      <c r="G21" s="11"/>
      <c r="H21" s="11"/>
      <c r="I21" s="17" t="str">
        <f>IF(H21="","",(VLOOKUP(H21,INFO!A:B,2,FALSE)))</f>
        <v/>
      </c>
      <c r="J21" s="40" t="str">
        <f t="shared" ca="1" si="1"/>
        <v/>
      </c>
      <c r="K21" s="16" t="str">
        <f t="shared" si="3"/>
        <v/>
      </c>
      <c r="L21" s="29"/>
      <c r="N21" s="4" t="str">
        <f t="shared" ca="1" si="4"/>
        <v>58308</v>
      </c>
      <c r="O21" s="4" t="str">
        <f t="shared" ca="1" si="5"/>
        <v/>
      </c>
      <c r="P21" s="4">
        <f t="shared" ca="1" si="6"/>
        <v>5</v>
      </c>
      <c r="Q21" s="4">
        <f t="shared" ca="1" si="7"/>
        <v>0</v>
      </c>
      <c r="R21" s="4">
        <f t="shared" ca="1" si="8"/>
        <v>8</v>
      </c>
      <c r="S21" s="4" t="str">
        <f t="shared" ca="1" si="9"/>
        <v>00000000</v>
      </c>
      <c r="T21" s="4" t="str">
        <f t="shared" ca="1" si="10"/>
        <v>0000000058308</v>
      </c>
      <c r="U21" s="4">
        <f t="shared" ca="1" si="11"/>
        <v>13</v>
      </c>
      <c r="W21" s="4" t="str">
        <f t="shared" ca="1" si="12"/>
        <v>00</v>
      </c>
      <c r="X21" s="48">
        <v>0</v>
      </c>
      <c r="Y21" s="6">
        <f t="shared" si="13"/>
        <v>0</v>
      </c>
      <c r="Z21" s="6" t="str">
        <f t="shared" ca="1" si="14"/>
        <v/>
      </c>
    </row>
    <row r="22" spans="1:26" x14ac:dyDescent="0.25">
      <c r="A22" s="31" t="str">
        <f t="shared" si="0"/>
        <v/>
      </c>
      <c r="B22" s="10">
        <f t="shared" ca="1" si="2"/>
        <v>944972</v>
      </c>
      <c r="C22" s="16" t="str">
        <f t="shared" si="15"/>
        <v/>
      </c>
      <c r="D22" s="12"/>
      <c r="E22" s="11"/>
      <c r="F22" s="11"/>
      <c r="G22" s="11"/>
      <c r="H22" s="11"/>
      <c r="I22" s="17" t="str">
        <f>IF(H22="","",(VLOOKUP(H22,INFO!A:B,2,FALSE)))</f>
        <v/>
      </c>
      <c r="J22" s="40" t="str">
        <f t="shared" ca="1" si="1"/>
        <v/>
      </c>
      <c r="K22" s="16" t="str">
        <f t="shared" si="3"/>
        <v/>
      </c>
      <c r="L22" s="29"/>
      <c r="N22" s="4" t="str">
        <f t="shared" ca="1" si="4"/>
        <v>944972</v>
      </c>
      <c r="O22" s="4" t="str">
        <f t="shared" ca="1" si="5"/>
        <v/>
      </c>
      <c r="P22" s="4">
        <f t="shared" ca="1" si="6"/>
        <v>6</v>
      </c>
      <c r="Q22" s="4">
        <f t="shared" ca="1" si="7"/>
        <v>0</v>
      </c>
      <c r="R22" s="4">
        <f t="shared" ca="1" si="8"/>
        <v>7</v>
      </c>
      <c r="S22" s="4" t="str">
        <f t="shared" ca="1" si="9"/>
        <v>0000000</v>
      </c>
      <c r="T22" s="4" t="str">
        <f t="shared" ca="1" si="10"/>
        <v>0000000944972</v>
      </c>
      <c r="U22" s="4">
        <f t="shared" ca="1" si="11"/>
        <v>13</v>
      </c>
      <c r="W22" s="4" t="str">
        <f t="shared" ca="1" si="12"/>
        <v>00</v>
      </c>
      <c r="X22" s="48">
        <v>0</v>
      </c>
      <c r="Y22" s="6">
        <f t="shared" si="13"/>
        <v>0</v>
      </c>
      <c r="Z22" s="6" t="str">
        <f t="shared" ca="1" si="14"/>
        <v/>
      </c>
    </row>
    <row r="23" spans="1:26" x14ac:dyDescent="0.25">
      <c r="A23" s="31" t="str">
        <f t="shared" si="0"/>
        <v/>
      </c>
      <c r="B23" s="10">
        <f t="shared" ca="1" si="2"/>
        <v>29809</v>
      </c>
      <c r="C23" s="16" t="str">
        <f t="shared" si="15"/>
        <v/>
      </c>
      <c r="D23" s="12"/>
      <c r="E23" s="11"/>
      <c r="F23" s="11"/>
      <c r="G23" s="11"/>
      <c r="H23" s="11"/>
      <c r="I23" s="17" t="str">
        <f>IF(H23="","",(VLOOKUP(H23,INFO!A:B,2,FALSE)))</f>
        <v/>
      </c>
      <c r="J23" s="40" t="str">
        <f t="shared" ca="1" si="1"/>
        <v/>
      </c>
      <c r="K23" s="16" t="str">
        <f t="shared" si="3"/>
        <v/>
      </c>
      <c r="L23" s="29"/>
      <c r="N23" s="4" t="str">
        <f t="shared" ca="1" si="4"/>
        <v>29809</v>
      </c>
      <c r="O23" s="4" t="str">
        <f t="shared" ca="1" si="5"/>
        <v/>
      </c>
      <c r="P23" s="4">
        <f t="shared" ca="1" si="6"/>
        <v>5</v>
      </c>
      <c r="Q23" s="4">
        <f t="shared" ca="1" si="7"/>
        <v>0</v>
      </c>
      <c r="R23" s="4">
        <f t="shared" ca="1" si="8"/>
        <v>8</v>
      </c>
      <c r="S23" s="4" t="str">
        <f t="shared" ca="1" si="9"/>
        <v>00000000</v>
      </c>
      <c r="T23" s="4" t="str">
        <f t="shared" ca="1" si="10"/>
        <v>0000000029809</v>
      </c>
      <c r="U23" s="4">
        <f t="shared" ca="1" si="11"/>
        <v>13</v>
      </c>
      <c r="W23" s="4" t="str">
        <f t="shared" ca="1" si="12"/>
        <v>00</v>
      </c>
      <c r="X23" s="48">
        <v>0</v>
      </c>
      <c r="Y23" s="6">
        <f t="shared" si="13"/>
        <v>0</v>
      </c>
      <c r="Z23" s="6" t="str">
        <f t="shared" ca="1" si="14"/>
        <v/>
      </c>
    </row>
    <row r="24" spans="1:26" x14ac:dyDescent="0.25">
      <c r="A24" s="31" t="str">
        <f t="shared" si="0"/>
        <v/>
      </c>
      <c r="B24" s="10">
        <f t="shared" ca="1" si="2"/>
        <v>90764</v>
      </c>
      <c r="C24" s="16" t="str">
        <f t="shared" si="15"/>
        <v/>
      </c>
      <c r="D24" s="12"/>
      <c r="E24" s="11"/>
      <c r="F24" s="11"/>
      <c r="G24" s="11"/>
      <c r="H24" s="11"/>
      <c r="I24" s="17" t="str">
        <f>IF(H24="","",(VLOOKUP(H24,INFO!A:B,2,FALSE)))</f>
        <v/>
      </c>
      <c r="J24" s="40" t="str">
        <f t="shared" ca="1" si="1"/>
        <v/>
      </c>
      <c r="K24" s="16" t="str">
        <f t="shared" si="3"/>
        <v/>
      </c>
      <c r="L24" s="29"/>
      <c r="N24" s="4" t="str">
        <f t="shared" ca="1" si="4"/>
        <v>90764</v>
      </c>
      <c r="O24" s="4" t="str">
        <f t="shared" ca="1" si="5"/>
        <v/>
      </c>
      <c r="P24" s="4">
        <f t="shared" ca="1" si="6"/>
        <v>5</v>
      </c>
      <c r="Q24" s="4">
        <f t="shared" ca="1" si="7"/>
        <v>0</v>
      </c>
      <c r="R24" s="4">
        <f t="shared" ca="1" si="8"/>
        <v>8</v>
      </c>
      <c r="S24" s="4" t="str">
        <f t="shared" ca="1" si="9"/>
        <v>00000000</v>
      </c>
      <c r="T24" s="4" t="str">
        <f t="shared" ca="1" si="10"/>
        <v>0000000090764</v>
      </c>
      <c r="U24" s="4">
        <f t="shared" ca="1" si="11"/>
        <v>13</v>
      </c>
      <c r="W24" s="4" t="str">
        <f t="shared" ca="1" si="12"/>
        <v>00</v>
      </c>
      <c r="X24" s="48">
        <v>0</v>
      </c>
      <c r="Y24" s="6">
        <f t="shared" si="13"/>
        <v>0</v>
      </c>
      <c r="Z24" s="6" t="str">
        <f t="shared" ca="1" si="14"/>
        <v/>
      </c>
    </row>
    <row r="25" spans="1:26" x14ac:dyDescent="0.25">
      <c r="A25" s="31" t="str">
        <f t="shared" si="0"/>
        <v/>
      </c>
      <c r="B25" s="10">
        <f t="shared" ca="1" si="2"/>
        <v>511006</v>
      </c>
      <c r="C25" s="16" t="str">
        <f t="shared" si="15"/>
        <v/>
      </c>
      <c r="D25" s="12"/>
      <c r="E25" s="11"/>
      <c r="F25" s="11"/>
      <c r="G25" s="11"/>
      <c r="H25" s="11"/>
      <c r="I25" s="17" t="str">
        <f>IF(H25="","",(VLOOKUP(H25,INFO!A:B,2,FALSE)))</f>
        <v/>
      </c>
      <c r="J25" s="40" t="str">
        <f t="shared" ca="1" si="1"/>
        <v/>
      </c>
      <c r="K25" s="16" t="str">
        <f t="shared" si="3"/>
        <v/>
      </c>
      <c r="L25" s="29"/>
      <c r="N25" s="4" t="str">
        <f t="shared" ca="1" si="4"/>
        <v>511006</v>
      </c>
      <c r="O25" s="4" t="str">
        <f t="shared" ca="1" si="5"/>
        <v/>
      </c>
      <c r="P25" s="4">
        <f t="shared" ca="1" si="6"/>
        <v>6</v>
      </c>
      <c r="Q25" s="4">
        <f t="shared" ca="1" si="7"/>
        <v>0</v>
      </c>
      <c r="R25" s="4">
        <f t="shared" ca="1" si="8"/>
        <v>7</v>
      </c>
      <c r="S25" s="4" t="str">
        <f t="shared" ca="1" si="9"/>
        <v>0000000</v>
      </c>
      <c r="T25" s="4" t="str">
        <f t="shared" ca="1" si="10"/>
        <v>0000000511006</v>
      </c>
      <c r="U25" s="4">
        <f t="shared" ca="1" si="11"/>
        <v>13</v>
      </c>
      <c r="W25" s="4" t="str">
        <f t="shared" ca="1" si="12"/>
        <v>00</v>
      </c>
      <c r="X25" s="48">
        <v>0</v>
      </c>
      <c r="Y25" s="6">
        <f t="shared" si="13"/>
        <v>0</v>
      </c>
      <c r="Z25" s="6" t="str">
        <f t="shared" ca="1" si="14"/>
        <v/>
      </c>
    </row>
    <row r="26" spans="1:26" x14ac:dyDescent="0.25">
      <c r="A26" s="31" t="str">
        <f t="shared" si="0"/>
        <v/>
      </c>
      <c r="B26" s="10">
        <f t="shared" ca="1" si="2"/>
        <v>425163</v>
      </c>
      <c r="C26" s="16" t="str">
        <f t="shared" si="15"/>
        <v/>
      </c>
      <c r="D26" s="12"/>
      <c r="E26" s="11"/>
      <c r="F26" s="11"/>
      <c r="G26" s="11"/>
      <c r="H26" s="11"/>
      <c r="I26" s="17" t="str">
        <f>IF(H26="","",(VLOOKUP(H26,INFO!A:B,2,FALSE)))</f>
        <v/>
      </c>
      <c r="J26" s="40" t="str">
        <f t="shared" ca="1" si="1"/>
        <v/>
      </c>
      <c r="K26" s="16" t="str">
        <f t="shared" si="3"/>
        <v/>
      </c>
      <c r="L26" s="29"/>
      <c r="N26" s="4" t="str">
        <f t="shared" ca="1" si="4"/>
        <v>425163</v>
      </c>
      <c r="O26" s="4" t="str">
        <f t="shared" ca="1" si="5"/>
        <v/>
      </c>
      <c r="P26" s="4">
        <f t="shared" ca="1" si="6"/>
        <v>6</v>
      </c>
      <c r="Q26" s="4">
        <f t="shared" ca="1" si="7"/>
        <v>0</v>
      </c>
      <c r="R26" s="4">
        <f t="shared" ca="1" si="8"/>
        <v>7</v>
      </c>
      <c r="S26" s="4" t="str">
        <f t="shared" ca="1" si="9"/>
        <v>0000000</v>
      </c>
      <c r="T26" s="4" t="str">
        <f t="shared" ca="1" si="10"/>
        <v>0000000425163</v>
      </c>
      <c r="U26" s="4">
        <f t="shared" ca="1" si="11"/>
        <v>13</v>
      </c>
      <c r="W26" s="4" t="str">
        <f t="shared" ca="1" si="12"/>
        <v>00</v>
      </c>
      <c r="X26" s="48">
        <v>0</v>
      </c>
      <c r="Y26" s="6">
        <f t="shared" si="13"/>
        <v>0</v>
      </c>
      <c r="Z26" s="6" t="str">
        <f t="shared" ca="1" si="14"/>
        <v/>
      </c>
    </row>
    <row r="27" spans="1:26" x14ac:dyDescent="0.25">
      <c r="A27" s="31" t="str">
        <f t="shared" si="0"/>
        <v/>
      </c>
      <c r="B27" s="10">
        <f t="shared" ca="1" si="2"/>
        <v>498274</v>
      </c>
      <c r="C27" s="16" t="str">
        <f t="shared" si="15"/>
        <v/>
      </c>
      <c r="D27" s="12"/>
      <c r="E27" s="11"/>
      <c r="F27" s="11"/>
      <c r="G27" s="11"/>
      <c r="H27" s="11"/>
      <c r="I27" s="17" t="str">
        <f>IF(H27="","",(VLOOKUP(H27,INFO!A:B,2,FALSE)))</f>
        <v/>
      </c>
      <c r="J27" s="40" t="str">
        <f t="shared" ca="1" si="1"/>
        <v/>
      </c>
      <c r="K27" s="16" t="str">
        <f t="shared" si="3"/>
        <v/>
      </c>
      <c r="L27" s="29"/>
      <c r="N27" s="4" t="str">
        <f t="shared" ca="1" si="4"/>
        <v>498274</v>
      </c>
      <c r="O27" s="4" t="str">
        <f t="shared" ca="1" si="5"/>
        <v/>
      </c>
      <c r="P27" s="4">
        <f t="shared" ca="1" si="6"/>
        <v>6</v>
      </c>
      <c r="Q27" s="4">
        <f t="shared" ca="1" si="7"/>
        <v>0</v>
      </c>
      <c r="R27" s="4">
        <f t="shared" ca="1" si="8"/>
        <v>7</v>
      </c>
      <c r="S27" s="4" t="str">
        <f t="shared" ca="1" si="9"/>
        <v>0000000</v>
      </c>
      <c r="T27" s="4" t="str">
        <f t="shared" ca="1" si="10"/>
        <v>0000000498274</v>
      </c>
      <c r="U27" s="4">
        <f t="shared" ca="1" si="11"/>
        <v>13</v>
      </c>
      <c r="W27" s="4" t="str">
        <f t="shared" ca="1" si="12"/>
        <v>00</v>
      </c>
      <c r="X27" s="48">
        <v>0</v>
      </c>
      <c r="Y27" s="6">
        <f t="shared" si="13"/>
        <v>0</v>
      </c>
      <c r="Z27" s="6" t="str">
        <f t="shared" ca="1" si="14"/>
        <v/>
      </c>
    </row>
    <row r="28" spans="1:26" x14ac:dyDescent="0.25">
      <c r="A28" s="31" t="str">
        <f t="shared" si="0"/>
        <v/>
      </c>
      <c r="B28" s="10">
        <f t="shared" ca="1" si="2"/>
        <v>896000</v>
      </c>
      <c r="C28" s="16" t="str">
        <f t="shared" si="15"/>
        <v/>
      </c>
      <c r="D28" s="12"/>
      <c r="E28" s="11"/>
      <c r="F28" s="11"/>
      <c r="G28" s="11"/>
      <c r="H28" s="11"/>
      <c r="I28" s="17" t="str">
        <f>IF(H28="","",(VLOOKUP(H28,INFO!A:B,2,FALSE)))</f>
        <v/>
      </c>
      <c r="J28" s="40" t="str">
        <f t="shared" ca="1" si="1"/>
        <v/>
      </c>
      <c r="K28" s="16" t="str">
        <f t="shared" si="3"/>
        <v/>
      </c>
      <c r="L28" s="29"/>
      <c r="N28" s="4" t="str">
        <f t="shared" ca="1" si="4"/>
        <v>896000</v>
      </c>
      <c r="O28" s="4" t="str">
        <f t="shared" ca="1" si="5"/>
        <v/>
      </c>
      <c r="P28" s="4">
        <f t="shared" ca="1" si="6"/>
        <v>6</v>
      </c>
      <c r="Q28" s="4">
        <f t="shared" ca="1" si="7"/>
        <v>0</v>
      </c>
      <c r="R28" s="4">
        <f t="shared" ca="1" si="8"/>
        <v>7</v>
      </c>
      <c r="S28" s="4" t="str">
        <f t="shared" ca="1" si="9"/>
        <v>0000000</v>
      </c>
      <c r="T28" s="4" t="str">
        <f t="shared" ca="1" si="10"/>
        <v>0000000896000</v>
      </c>
      <c r="U28" s="4">
        <f t="shared" ca="1" si="11"/>
        <v>13</v>
      </c>
      <c r="W28" s="4" t="str">
        <f t="shared" ca="1" si="12"/>
        <v>00</v>
      </c>
      <c r="X28" s="48">
        <v>0</v>
      </c>
      <c r="Y28" s="6">
        <f t="shared" si="13"/>
        <v>0</v>
      </c>
      <c r="Z28" s="6" t="str">
        <f t="shared" ca="1" si="14"/>
        <v/>
      </c>
    </row>
    <row r="29" spans="1:26" x14ac:dyDescent="0.25">
      <c r="A29" s="31" t="str">
        <f t="shared" si="0"/>
        <v/>
      </c>
      <c r="B29" s="10">
        <f t="shared" ca="1" si="2"/>
        <v>492834</v>
      </c>
      <c r="C29" s="16" t="str">
        <f t="shared" si="15"/>
        <v/>
      </c>
      <c r="D29" s="12"/>
      <c r="E29" s="11"/>
      <c r="F29" s="11"/>
      <c r="G29" s="11"/>
      <c r="H29" s="11"/>
      <c r="I29" s="17" t="str">
        <f>IF(H29="","",(VLOOKUP(H29,INFO!A:B,2,FALSE)))</f>
        <v/>
      </c>
      <c r="J29" s="40" t="str">
        <f t="shared" ca="1" si="1"/>
        <v/>
      </c>
      <c r="K29" s="16" t="str">
        <f t="shared" si="3"/>
        <v/>
      </c>
      <c r="L29" s="29"/>
      <c r="N29" s="4" t="str">
        <f t="shared" ca="1" si="4"/>
        <v>492834</v>
      </c>
      <c r="O29" s="4" t="str">
        <f t="shared" ca="1" si="5"/>
        <v/>
      </c>
      <c r="P29" s="4">
        <f t="shared" ca="1" si="6"/>
        <v>6</v>
      </c>
      <c r="Q29" s="4">
        <f t="shared" ca="1" si="7"/>
        <v>0</v>
      </c>
      <c r="R29" s="4">
        <f t="shared" ca="1" si="8"/>
        <v>7</v>
      </c>
      <c r="S29" s="4" t="str">
        <f t="shared" ca="1" si="9"/>
        <v>0000000</v>
      </c>
      <c r="T29" s="4" t="str">
        <f t="shared" ca="1" si="10"/>
        <v>0000000492834</v>
      </c>
      <c r="U29" s="4">
        <f t="shared" ca="1" si="11"/>
        <v>13</v>
      </c>
      <c r="W29" s="4" t="str">
        <f t="shared" ca="1" si="12"/>
        <v>00</v>
      </c>
      <c r="X29" s="48">
        <v>0</v>
      </c>
      <c r="Y29" s="6">
        <f t="shared" si="13"/>
        <v>0</v>
      </c>
      <c r="Z29" s="6" t="str">
        <f t="shared" ca="1" si="14"/>
        <v/>
      </c>
    </row>
    <row r="30" spans="1:26" x14ac:dyDescent="0.25">
      <c r="A30" s="31" t="str">
        <f t="shared" si="0"/>
        <v/>
      </c>
      <c r="B30" s="10">
        <f t="shared" ca="1" si="2"/>
        <v>328279</v>
      </c>
      <c r="C30" s="16" t="str">
        <f t="shared" si="15"/>
        <v/>
      </c>
      <c r="D30" s="12"/>
      <c r="E30" s="11"/>
      <c r="F30" s="11"/>
      <c r="G30" s="11"/>
      <c r="H30" s="11"/>
      <c r="I30" s="17" t="str">
        <f>IF(H30="","",(VLOOKUP(H30,INFO!A:B,2,FALSE)))</f>
        <v/>
      </c>
      <c r="J30" s="40" t="str">
        <f t="shared" ca="1" si="1"/>
        <v/>
      </c>
      <c r="K30" s="16" t="str">
        <f t="shared" si="3"/>
        <v/>
      </c>
      <c r="L30" s="29"/>
      <c r="N30" s="4" t="str">
        <f t="shared" ca="1" si="4"/>
        <v>328279</v>
      </c>
      <c r="O30" s="4" t="str">
        <f t="shared" ca="1" si="5"/>
        <v/>
      </c>
      <c r="P30" s="4">
        <f t="shared" ca="1" si="6"/>
        <v>6</v>
      </c>
      <c r="Q30" s="4">
        <f t="shared" ca="1" si="7"/>
        <v>0</v>
      </c>
      <c r="R30" s="4">
        <f t="shared" ca="1" si="8"/>
        <v>7</v>
      </c>
      <c r="S30" s="4" t="str">
        <f t="shared" ca="1" si="9"/>
        <v>0000000</v>
      </c>
      <c r="T30" s="4" t="str">
        <f t="shared" ca="1" si="10"/>
        <v>0000000328279</v>
      </c>
      <c r="U30" s="4">
        <f t="shared" ca="1" si="11"/>
        <v>13</v>
      </c>
      <c r="W30" s="4" t="str">
        <f t="shared" ca="1" si="12"/>
        <v>00</v>
      </c>
      <c r="X30" s="48">
        <v>0</v>
      </c>
      <c r="Y30" s="6">
        <f t="shared" si="13"/>
        <v>0</v>
      </c>
      <c r="Z30" s="6" t="str">
        <f t="shared" ca="1" si="14"/>
        <v/>
      </c>
    </row>
    <row r="31" spans="1:26" x14ac:dyDescent="0.25">
      <c r="A31" s="31" t="str">
        <f t="shared" si="0"/>
        <v/>
      </c>
      <c r="B31" s="10">
        <f t="shared" ca="1" si="2"/>
        <v>484326</v>
      </c>
      <c r="C31" s="16" t="str">
        <f t="shared" si="15"/>
        <v/>
      </c>
      <c r="D31" s="12"/>
      <c r="E31" s="11"/>
      <c r="F31" s="11"/>
      <c r="G31" s="11"/>
      <c r="H31" s="11"/>
      <c r="I31" s="17" t="str">
        <f>IF(H31="","",(VLOOKUP(H31,INFO!A:B,2,FALSE)))</f>
        <v/>
      </c>
      <c r="J31" s="40" t="str">
        <f t="shared" ca="1" si="1"/>
        <v/>
      </c>
      <c r="K31" s="16" t="str">
        <f t="shared" si="3"/>
        <v/>
      </c>
      <c r="L31" s="29"/>
      <c r="N31" s="4" t="str">
        <f t="shared" ca="1" si="4"/>
        <v>484326</v>
      </c>
      <c r="O31" s="4" t="str">
        <f t="shared" ca="1" si="5"/>
        <v/>
      </c>
      <c r="P31" s="4">
        <f t="shared" ca="1" si="6"/>
        <v>6</v>
      </c>
      <c r="Q31" s="4">
        <f t="shared" ca="1" si="7"/>
        <v>0</v>
      </c>
      <c r="R31" s="4">
        <f t="shared" ca="1" si="8"/>
        <v>7</v>
      </c>
      <c r="S31" s="4" t="str">
        <f t="shared" ca="1" si="9"/>
        <v>0000000</v>
      </c>
      <c r="T31" s="4" t="str">
        <f t="shared" ca="1" si="10"/>
        <v>0000000484326</v>
      </c>
      <c r="U31" s="4">
        <f t="shared" ca="1" si="11"/>
        <v>13</v>
      </c>
      <c r="W31" s="4" t="str">
        <f t="shared" ca="1" si="12"/>
        <v>00</v>
      </c>
      <c r="X31" s="48">
        <v>0</v>
      </c>
      <c r="Y31" s="6">
        <f t="shared" si="13"/>
        <v>0</v>
      </c>
      <c r="Z31" s="6" t="str">
        <f t="shared" ca="1" si="14"/>
        <v/>
      </c>
    </row>
    <row r="32" spans="1:26" x14ac:dyDescent="0.25">
      <c r="A32" s="31" t="str">
        <f t="shared" si="0"/>
        <v/>
      </c>
      <c r="B32" s="10">
        <f t="shared" ca="1" si="2"/>
        <v>67781</v>
      </c>
      <c r="C32" s="16" t="str">
        <f t="shared" si="15"/>
        <v/>
      </c>
      <c r="D32" s="12"/>
      <c r="E32" s="11"/>
      <c r="F32" s="11"/>
      <c r="G32" s="11"/>
      <c r="H32" s="11"/>
      <c r="I32" s="17" t="str">
        <f>IF(H32="","",(VLOOKUP(H32,INFO!A:B,2,FALSE)))</f>
        <v/>
      </c>
      <c r="J32" s="40" t="str">
        <f t="shared" ca="1" si="1"/>
        <v/>
      </c>
      <c r="K32" s="16" t="str">
        <f t="shared" si="3"/>
        <v/>
      </c>
      <c r="L32" s="29"/>
      <c r="N32" s="4" t="str">
        <f t="shared" ca="1" si="4"/>
        <v>67781</v>
      </c>
      <c r="O32" s="4" t="str">
        <f t="shared" ca="1" si="5"/>
        <v/>
      </c>
      <c r="P32" s="4">
        <f t="shared" ca="1" si="6"/>
        <v>5</v>
      </c>
      <c r="Q32" s="4">
        <f t="shared" ca="1" si="7"/>
        <v>0</v>
      </c>
      <c r="R32" s="4">
        <f t="shared" ca="1" si="8"/>
        <v>8</v>
      </c>
      <c r="S32" s="4" t="str">
        <f t="shared" ca="1" si="9"/>
        <v>00000000</v>
      </c>
      <c r="T32" s="4" t="str">
        <f t="shared" ca="1" si="10"/>
        <v>0000000067781</v>
      </c>
      <c r="U32" s="4">
        <f t="shared" ca="1" si="11"/>
        <v>13</v>
      </c>
      <c r="W32" s="4" t="str">
        <f t="shared" ca="1" si="12"/>
        <v>00</v>
      </c>
      <c r="X32" s="48">
        <v>0</v>
      </c>
      <c r="Y32" s="6">
        <f t="shared" si="13"/>
        <v>0</v>
      </c>
      <c r="Z32" s="6" t="str">
        <f t="shared" ca="1" si="14"/>
        <v/>
      </c>
    </row>
    <row r="33" spans="1:26" x14ac:dyDescent="0.25">
      <c r="A33" s="31" t="str">
        <f t="shared" si="0"/>
        <v/>
      </c>
      <c r="B33" s="10">
        <f t="shared" ca="1" si="2"/>
        <v>696629</v>
      </c>
      <c r="C33" s="16" t="str">
        <f t="shared" si="15"/>
        <v/>
      </c>
      <c r="D33" s="12"/>
      <c r="E33" s="11"/>
      <c r="F33" s="11"/>
      <c r="G33" s="11"/>
      <c r="H33" s="11"/>
      <c r="I33" s="17" t="str">
        <f>IF(H33="","",(VLOOKUP(H33,INFO!A:B,2,FALSE)))</f>
        <v/>
      </c>
      <c r="J33" s="40" t="str">
        <f t="shared" ca="1" si="1"/>
        <v/>
      </c>
      <c r="K33" s="16" t="str">
        <f t="shared" si="3"/>
        <v/>
      </c>
      <c r="L33" s="29"/>
      <c r="N33" s="4" t="str">
        <f t="shared" ca="1" si="4"/>
        <v>696629</v>
      </c>
      <c r="O33" s="4" t="str">
        <f t="shared" ca="1" si="5"/>
        <v/>
      </c>
      <c r="P33" s="4">
        <f t="shared" ca="1" si="6"/>
        <v>6</v>
      </c>
      <c r="Q33" s="4">
        <f t="shared" ca="1" si="7"/>
        <v>0</v>
      </c>
      <c r="R33" s="4">
        <f t="shared" ca="1" si="8"/>
        <v>7</v>
      </c>
      <c r="S33" s="4" t="str">
        <f t="shared" ca="1" si="9"/>
        <v>0000000</v>
      </c>
      <c r="T33" s="4" t="str">
        <f t="shared" ca="1" si="10"/>
        <v>0000000696629</v>
      </c>
      <c r="U33" s="4">
        <f t="shared" ca="1" si="11"/>
        <v>13</v>
      </c>
      <c r="W33" s="4" t="str">
        <f t="shared" ca="1" si="12"/>
        <v>00</v>
      </c>
      <c r="X33" s="48">
        <v>0</v>
      </c>
      <c r="Y33" s="6">
        <f t="shared" si="13"/>
        <v>0</v>
      </c>
      <c r="Z33" s="6" t="str">
        <f t="shared" ca="1" si="14"/>
        <v/>
      </c>
    </row>
    <row r="34" spans="1:26" x14ac:dyDescent="0.25">
      <c r="A34" s="31" t="str">
        <f t="shared" si="0"/>
        <v/>
      </c>
      <c r="B34" s="10">
        <f t="shared" ca="1" si="2"/>
        <v>68858</v>
      </c>
      <c r="C34" s="16" t="str">
        <f t="shared" si="15"/>
        <v/>
      </c>
      <c r="D34" s="12"/>
      <c r="E34" s="11"/>
      <c r="F34" s="11"/>
      <c r="G34" s="11"/>
      <c r="H34" s="11"/>
      <c r="I34" s="17" t="str">
        <f>IF(H34="","",(VLOOKUP(H34,INFO!A:B,2,FALSE)))</f>
        <v/>
      </c>
      <c r="J34" s="40" t="str">
        <f t="shared" ca="1" si="1"/>
        <v/>
      </c>
      <c r="K34" s="16" t="str">
        <f t="shared" si="3"/>
        <v/>
      </c>
      <c r="L34" s="29"/>
      <c r="N34" s="4" t="str">
        <f t="shared" ca="1" si="4"/>
        <v>68858</v>
      </c>
      <c r="O34" s="4" t="str">
        <f t="shared" ca="1" si="5"/>
        <v/>
      </c>
      <c r="P34" s="4">
        <f t="shared" ca="1" si="6"/>
        <v>5</v>
      </c>
      <c r="Q34" s="4">
        <f t="shared" ca="1" si="7"/>
        <v>0</v>
      </c>
      <c r="R34" s="4">
        <f t="shared" ca="1" si="8"/>
        <v>8</v>
      </c>
      <c r="S34" s="4" t="str">
        <f t="shared" ca="1" si="9"/>
        <v>00000000</v>
      </c>
      <c r="T34" s="4" t="str">
        <f t="shared" ca="1" si="10"/>
        <v>0000000068858</v>
      </c>
      <c r="U34" s="4">
        <f t="shared" ca="1" si="11"/>
        <v>13</v>
      </c>
      <c r="W34" s="4" t="str">
        <f t="shared" ca="1" si="12"/>
        <v>00</v>
      </c>
      <c r="X34" s="48">
        <v>0</v>
      </c>
      <c r="Y34" s="6">
        <f t="shared" si="13"/>
        <v>0</v>
      </c>
      <c r="Z34" s="6" t="str">
        <f t="shared" ca="1" si="14"/>
        <v/>
      </c>
    </row>
    <row r="35" spans="1:26" x14ac:dyDescent="0.25">
      <c r="A35" s="31" t="str">
        <f t="shared" si="0"/>
        <v/>
      </c>
      <c r="B35" s="10">
        <f t="shared" ca="1" si="2"/>
        <v>185263</v>
      </c>
      <c r="C35" s="16" t="str">
        <f t="shared" si="15"/>
        <v/>
      </c>
      <c r="D35" s="12"/>
      <c r="E35" s="11"/>
      <c r="F35" s="11"/>
      <c r="G35" s="11"/>
      <c r="H35" s="11"/>
      <c r="I35" s="17" t="str">
        <f>IF(H35="","",(VLOOKUP(H35,INFO!A:B,2,FALSE)))</f>
        <v/>
      </c>
      <c r="J35" s="40" t="str">
        <f t="shared" ca="1" si="1"/>
        <v/>
      </c>
      <c r="K35" s="16" t="str">
        <f t="shared" si="3"/>
        <v/>
      </c>
      <c r="L35" s="29"/>
      <c r="N35" s="4" t="str">
        <f t="shared" ca="1" si="4"/>
        <v>185263</v>
      </c>
      <c r="O35" s="4" t="str">
        <f t="shared" ca="1" si="5"/>
        <v/>
      </c>
      <c r="P35" s="4">
        <f t="shared" ca="1" si="6"/>
        <v>6</v>
      </c>
      <c r="Q35" s="4">
        <f t="shared" ca="1" si="7"/>
        <v>0</v>
      </c>
      <c r="R35" s="4">
        <f t="shared" ca="1" si="8"/>
        <v>7</v>
      </c>
      <c r="S35" s="4" t="str">
        <f t="shared" ca="1" si="9"/>
        <v>0000000</v>
      </c>
      <c r="T35" s="4" t="str">
        <f t="shared" ca="1" si="10"/>
        <v>0000000185263</v>
      </c>
      <c r="U35" s="4">
        <f t="shared" ca="1" si="11"/>
        <v>13</v>
      </c>
      <c r="W35" s="4" t="str">
        <f t="shared" ca="1" si="12"/>
        <v>00</v>
      </c>
      <c r="X35" s="48">
        <v>0</v>
      </c>
      <c r="Y35" s="6">
        <f t="shared" si="13"/>
        <v>0</v>
      </c>
      <c r="Z35" s="6" t="str">
        <f t="shared" ca="1" si="14"/>
        <v/>
      </c>
    </row>
    <row r="36" spans="1:26" x14ac:dyDescent="0.25">
      <c r="A36" s="31" t="str">
        <f t="shared" si="0"/>
        <v/>
      </c>
      <c r="B36" s="10">
        <f t="shared" ca="1" si="2"/>
        <v>3891</v>
      </c>
      <c r="C36" s="16" t="str">
        <f t="shared" si="15"/>
        <v/>
      </c>
      <c r="D36" s="12"/>
      <c r="E36" s="11"/>
      <c r="F36" s="11"/>
      <c r="G36" s="11"/>
      <c r="H36" s="11"/>
      <c r="I36" s="17" t="str">
        <f>IF(H36="","",(VLOOKUP(H36,INFO!A:B,2,FALSE)))</f>
        <v/>
      </c>
      <c r="J36" s="40" t="str">
        <f t="shared" ca="1" si="1"/>
        <v/>
      </c>
      <c r="K36" s="16" t="str">
        <f t="shared" si="3"/>
        <v/>
      </c>
      <c r="L36" s="29"/>
      <c r="N36" s="4" t="str">
        <f t="shared" ca="1" si="4"/>
        <v>3891</v>
      </c>
      <c r="O36" s="4" t="str">
        <f t="shared" ca="1" si="5"/>
        <v/>
      </c>
      <c r="P36" s="4">
        <f t="shared" ca="1" si="6"/>
        <v>4</v>
      </c>
      <c r="Q36" s="4">
        <f t="shared" ca="1" si="7"/>
        <v>0</v>
      </c>
      <c r="R36" s="4">
        <f t="shared" ca="1" si="8"/>
        <v>9</v>
      </c>
      <c r="S36" s="4" t="str">
        <f t="shared" ca="1" si="9"/>
        <v>000000000</v>
      </c>
      <c r="T36" s="4" t="str">
        <f t="shared" ca="1" si="10"/>
        <v>0000000003891</v>
      </c>
      <c r="U36" s="4">
        <f t="shared" ca="1" si="11"/>
        <v>13</v>
      </c>
      <c r="W36" s="4" t="str">
        <f t="shared" ca="1" si="12"/>
        <v>00</v>
      </c>
      <c r="X36" s="48">
        <v>0</v>
      </c>
      <c r="Y36" s="6">
        <f t="shared" si="13"/>
        <v>0</v>
      </c>
      <c r="Z36" s="6" t="str">
        <f t="shared" ca="1" si="14"/>
        <v/>
      </c>
    </row>
    <row r="37" spans="1:26" x14ac:dyDescent="0.25">
      <c r="A37" s="31" t="str">
        <f t="shared" si="0"/>
        <v/>
      </c>
      <c r="B37" s="10">
        <f t="shared" ca="1" si="2"/>
        <v>803213</v>
      </c>
      <c r="C37" s="16" t="str">
        <f t="shared" si="15"/>
        <v/>
      </c>
      <c r="D37" s="12"/>
      <c r="E37" s="11"/>
      <c r="F37" s="11"/>
      <c r="G37" s="11"/>
      <c r="H37" s="11"/>
      <c r="I37" s="17" t="str">
        <f>IF(H37="","",(VLOOKUP(H37,INFO!A:B,2,FALSE)))</f>
        <v/>
      </c>
      <c r="J37" s="40" t="str">
        <f t="shared" ca="1" si="1"/>
        <v/>
      </c>
      <c r="K37" s="16" t="str">
        <f t="shared" si="3"/>
        <v/>
      </c>
      <c r="L37" s="29"/>
      <c r="N37" s="4" t="str">
        <f t="shared" ca="1" si="4"/>
        <v>803213</v>
      </c>
      <c r="O37" s="4" t="str">
        <f t="shared" ca="1" si="5"/>
        <v/>
      </c>
      <c r="P37" s="4">
        <f t="shared" ca="1" si="6"/>
        <v>6</v>
      </c>
      <c r="Q37" s="4">
        <f t="shared" ca="1" si="7"/>
        <v>0</v>
      </c>
      <c r="R37" s="4">
        <f t="shared" ca="1" si="8"/>
        <v>7</v>
      </c>
      <c r="S37" s="4" t="str">
        <f t="shared" ca="1" si="9"/>
        <v>0000000</v>
      </c>
      <c r="T37" s="4" t="str">
        <f t="shared" ca="1" si="10"/>
        <v>0000000803213</v>
      </c>
      <c r="U37" s="4">
        <f t="shared" ca="1" si="11"/>
        <v>13</v>
      </c>
      <c r="W37" s="4" t="str">
        <f t="shared" ca="1" si="12"/>
        <v>00</v>
      </c>
      <c r="X37" s="48">
        <v>0</v>
      </c>
      <c r="Y37" s="6">
        <f t="shared" si="13"/>
        <v>0</v>
      </c>
      <c r="Z37" s="6" t="str">
        <f t="shared" ca="1" si="14"/>
        <v/>
      </c>
    </row>
    <row r="38" spans="1:26" x14ac:dyDescent="0.25">
      <c r="A38" s="31" t="str">
        <f t="shared" ref="A38:A69" si="16">IF(D38="","",IFERROR(VLOOKUP(D38,NIT,4,FALSE),"99"))</f>
        <v/>
      </c>
      <c r="B38" s="10">
        <f t="shared" ca="1" si="2"/>
        <v>222399</v>
      </c>
      <c r="C38" s="16" t="str">
        <f t="shared" si="15"/>
        <v/>
      </c>
      <c r="D38" s="12"/>
      <c r="E38" s="11"/>
      <c r="F38" s="11"/>
      <c r="G38" s="11"/>
      <c r="H38" s="11"/>
      <c r="I38" s="17" t="str">
        <f>IF(H38="","",(VLOOKUP(H38,INFO!A:B,2,FALSE)))</f>
        <v/>
      </c>
      <c r="J38" s="40" t="str">
        <f t="shared" ca="1" si="1"/>
        <v/>
      </c>
      <c r="K38" s="16" t="str">
        <f t="shared" si="3"/>
        <v/>
      </c>
      <c r="L38" s="29"/>
      <c r="N38" s="4" t="str">
        <f t="shared" ca="1" si="4"/>
        <v>222399</v>
      </c>
      <c r="O38" s="4" t="str">
        <f t="shared" ca="1" si="5"/>
        <v/>
      </c>
      <c r="P38" s="4">
        <f t="shared" ca="1" si="6"/>
        <v>6</v>
      </c>
      <c r="Q38" s="4">
        <f t="shared" ca="1" si="7"/>
        <v>0</v>
      </c>
      <c r="R38" s="4">
        <f t="shared" ca="1" si="8"/>
        <v>7</v>
      </c>
      <c r="S38" s="4" t="str">
        <f t="shared" ca="1" si="9"/>
        <v>0000000</v>
      </c>
      <c r="T38" s="4" t="str">
        <f t="shared" ca="1" si="10"/>
        <v>0000000222399</v>
      </c>
      <c r="U38" s="4">
        <f t="shared" ca="1" si="11"/>
        <v>13</v>
      </c>
      <c r="W38" s="4" t="str">
        <f t="shared" ca="1" si="12"/>
        <v>00</v>
      </c>
      <c r="X38" s="48">
        <v>0</v>
      </c>
      <c r="Y38" s="6">
        <f t="shared" si="13"/>
        <v>0</v>
      </c>
      <c r="Z38" s="6" t="str">
        <f t="shared" ca="1" si="14"/>
        <v/>
      </c>
    </row>
    <row r="39" spans="1:26" x14ac:dyDescent="0.25">
      <c r="A39" s="31" t="str">
        <f t="shared" si="16"/>
        <v/>
      </c>
      <c r="B39" s="10">
        <f t="shared" ca="1" si="2"/>
        <v>74720</v>
      </c>
      <c r="C39" s="16" t="str">
        <f t="shared" si="15"/>
        <v/>
      </c>
      <c r="D39" s="12"/>
      <c r="E39" s="11"/>
      <c r="F39" s="11"/>
      <c r="G39" s="11"/>
      <c r="H39" s="11"/>
      <c r="I39" s="17" t="str">
        <f>IF(H39="","",(VLOOKUP(H39,INFO!A:B,2,FALSE)))</f>
        <v/>
      </c>
      <c r="J39" s="40" t="str">
        <f t="shared" ca="1" si="1"/>
        <v/>
      </c>
      <c r="K39" s="16" t="str">
        <f t="shared" si="3"/>
        <v/>
      </c>
      <c r="L39" s="29"/>
      <c r="N39" s="4" t="str">
        <f t="shared" ca="1" si="4"/>
        <v>74720</v>
      </c>
      <c r="O39" s="4" t="str">
        <f t="shared" ca="1" si="5"/>
        <v/>
      </c>
      <c r="P39" s="4">
        <f t="shared" ca="1" si="6"/>
        <v>5</v>
      </c>
      <c r="Q39" s="4">
        <f t="shared" ca="1" si="7"/>
        <v>0</v>
      </c>
      <c r="R39" s="4">
        <f t="shared" ca="1" si="8"/>
        <v>8</v>
      </c>
      <c r="S39" s="4" t="str">
        <f t="shared" ca="1" si="9"/>
        <v>00000000</v>
      </c>
      <c r="T39" s="4" t="str">
        <f t="shared" ca="1" si="10"/>
        <v>0000000074720</v>
      </c>
      <c r="U39" s="4">
        <f t="shared" ca="1" si="11"/>
        <v>13</v>
      </c>
      <c r="W39" s="4" t="str">
        <f t="shared" ca="1" si="12"/>
        <v>00</v>
      </c>
      <c r="X39" s="48">
        <v>0</v>
      </c>
      <c r="Y39" s="6">
        <f t="shared" si="13"/>
        <v>0</v>
      </c>
      <c r="Z39" s="6" t="str">
        <f t="shared" ca="1" si="14"/>
        <v/>
      </c>
    </row>
    <row r="40" spans="1:26" x14ac:dyDescent="0.25">
      <c r="A40" s="31" t="str">
        <f t="shared" si="16"/>
        <v/>
      </c>
      <c r="B40" s="10">
        <f t="shared" ca="1" si="2"/>
        <v>517449</v>
      </c>
      <c r="C40" s="16" t="str">
        <f t="shared" si="15"/>
        <v/>
      </c>
      <c r="D40" s="12"/>
      <c r="E40" s="11"/>
      <c r="F40" s="11"/>
      <c r="G40" s="11"/>
      <c r="H40" s="11"/>
      <c r="I40" s="17" t="str">
        <f>IF(H40="","",(VLOOKUP(H40,INFO!A:B,2,FALSE)))</f>
        <v/>
      </c>
      <c r="J40" s="40" t="str">
        <f t="shared" ca="1" si="1"/>
        <v/>
      </c>
      <c r="K40" s="16" t="str">
        <f t="shared" si="3"/>
        <v/>
      </c>
      <c r="L40" s="29"/>
      <c r="N40" s="4" t="str">
        <f t="shared" ca="1" si="4"/>
        <v>517449</v>
      </c>
      <c r="O40" s="4" t="str">
        <f t="shared" ca="1" si="5"/>
        <v/>
      </c>
      <c r="P40" s="4">
        <f t="shared" ca="1" si="6"/>
        <v>6</v>
      </c>
      <c r="Q40" s="4">
        <f t="shared" ca="1" si="7"/>
        <v>0</v>
      </c>
      <c r="R40" s="4">
        <f t="shared" ca="1" si="8"/>
        <v>7</v>
      </c>
      <c r="S40" s="4" t="str">
        <f t="shared" ca="1" si="9"/>
        <v>0000000</v>
      </c>
      <c r="T40" s="4" t="str">
        <f t="shared" ca="1" si="10"/>
        <v>0000000517449</v>
      </c>
      <c r="U40" s="4">
        <f t="shared" ca="1" si="11"/>
        <v>13</v>
      </c>
      <c r="W40" s="4" t="str">
        <f t="shared" ca="1" si="12"/>
        <v>00</v>
      </c>
      <c r="X40" s="48">
        <v>0</v>
      </c>
      <c r="Y40" s="6">
        <f t="shared" si="13"/>
        <v>0</v>
      </c>
      <c r="Z40" s="6" t="str">
        <f t="shared" ca="1" si="14"/>
        <v/>
      </c>
    </row>
    <row r="41" spans="1:26" x14ac:dyDescent="0.25">
      <c r="A41" s="31" t="str">
        <f t="shared" si="16"/>
        <v/>
      </c>
      <c r="B41" s="10">
        <f t="shared" ca="1" si="2"/>
        <v>351946</v>
      </c>
      <c r="C41" s="16" t="str">
        <f t="shared" si="15"/>
        <v/>
      </c>
      <c r="D41" s="12"/>
      <c r="E41" s="11"/>
      <c r="F41" s="11"/>
      <c r="G41" s="11"/>
      <c r="H41" s="11"/>
      <c r="I41" s="17" t="str">
        <f>IF(H41="","",(VLOOKUP(H41,INFO!A:B,2,FALSE)))</f>
        <v/>
      </c>
      <c r="J41" s="40" t="str">
        <f t="shared" ca="1" si="1"/>
        <v/>
      </c>
      <c r="K41" s="16" t="str">
        <f t="shared" si="3"/>
        <v/>
      </c>
      <c r="L41" s="29"/>
      <c r="N41" s="4" t="str">
        <f t="shared" ca="1" si="4"/>
        <v>351946</v>
      </c>
      <c r="O41" s="4" t="str">
        <f t="shared" ca="1" si="5"/>
        <v/>
      </c>
      <c r="P41" s="4">
        <f t="shared" ca="1" si="6"/>
        <v>6</v>
      </c>
      <c r="Q41" s="4">
        <f t="shared" ca="1" si="7"/>
        <v>0</v>
      </c>
      <c r="R41" s="4">
        <f t="shared" ca="1" si="8"/>
        <v>7</v>
      </c>
      <c r="S41" s="4" t="str">
        <f t="shared" ca="1" si="9"/>
        <v>0000000</v>
      </c>
      <c r="T41" s="4" t="str">
        <f t="shared" ca="1" si="10"/>
        <v>0000000351946</v>
      </c>
      <c r="U41" s="4">
        <f t="shared" ca="1" si="11"/>
        <v>13</v>
      </c>
      <c r="W41" s="4" t="str">
        <f t="shared" ca="1" si="12"/>
        <v>00</v>
      </c>
      <c r="X41" s="48">
        <v>0</v>
      </c>
      <c r="Y41" s="6">
        <f t="shared" si="13"/>
        <v>0</v>
      </c>
      <c r="Z41" s="6" t="str">
        <f t="shared" ca="1" si="14"/>
        <v/>
      </c>
    </row>
    <row r="42" spans="1:26" x14ac:dyDescent="0.25">
      <c r="A42" s="31" t="str">
        <f t="shared" si="16"/>
        <v/>
      </c>
      <c r="B42" s="10">
        <f t="shared" ca="1" si="2"/>
        <v>513650</v>
      </c>
      <c r="C42" s="16" t="str">
        <f t="shared" si="15"/>
        <v/>
      </c>
      <c r="D42" s="12"/>
      <c r="E42" s="11"/>
      <c r="F42" s="11"/>
      <c r="G42" s="11"/>
      <c r="H42" s="11"/>
      <c r="I42" s="17" t="str">
        <f>IF(H42="","",(VLOOKUP(H42,INFO!A:B,2,FALSE)))</f>
        <v/>
      </c>
      <c r="J42" s="40" t="str">
        <f t="shared" ca="1" si="1"/>
        <v/>
      </c>
      <c r="K42" s="16" t="str">
        <f t="shared" si="3"/>
        <v/>
      </c>
      <c r="L42" s="29"/>
      <c r="N42" s="4" t="str">
        <f t="shared" ca="1" si="4"/>
        <v>513650</v>
      </c>
      <c r="O42" s="4" t="str">
        <f t="shared" ca="1" si="5"/>
        <v/>
      </c>
      <c r="P42" s="4">
        <f t="shared" ca="1" si="6"/>
        <v>6</v>
      </c>
      <c r="Q42" s="4">
        <f t="shared" ca="1" si="7"/>
        <v>0</v>
      </c>
      <c r="R42" s="4">
        <f t="shared" ca="1" si="8"/>
        <v>7</v>
      </c>
      <c r="S42" s="4" t="str">
        <f t="shared" ca="1" si="9"/>
        <v>0000000</v>
      </c>
      <c r="T42" s="4" t="str">
        <f t="shared" ca="1" si="10"/>
        <v>0000000513650</v>
      </c>
      <c r="U42" s="4">
        <f t="shared" ca="1" si="11"/>
        <v>13</v>
      </c>
      <c r="W42" s="4" t="str">
        <f t="shared" ca="1" si="12"/>
        <v>00</v>
      </c>
      <c r="X42" s="48">
        <v>0</v>
      </c>
      <c r="Y42" s="6">
        <f t="shared" si="13"/>
        <v>0</v>
      </c>
      <c r="Z42" s="6" t="str">
        <f t="shared" ca="1" si="14"/>
        <v/>
      </c>
    </row>
    <row r="43" spans="1:26" x14ac:dyDescent="0.25">
      <c r="A43" s="31" t="str">
        <f t="shared" si="16"/>
        <v/>
      </c>
      <c r="B43" s="10">
        <f t="shared" ca="1" si="2"/>
        <v>630534</v>
      </c>
      <c r="C43" s="16" t="str">
        <f t="shared" si="15"/>
        <v/>
      </c>
      <c r="D43" s="12"/>
      <c r="E43" s="11"/>
      <c r="F43" s="11"/>
      <c r="G43" s="11"/>
      <c r="H43" s="11"/>
      <c r="I43" s="17" t="str">
        <f>IF(H43="","",(VLOOKUP(H43,INFO!A:B,2,FALSE)))</f>
        <v/>
      </c>
      <c r="J43" s="40" t="str">
        <f t="shared" ca="1" si="1"/>
        <v/>
      </c>
      <c r="K43" s="16" t="str">
        <f t="shared" si="3"/>
        <v/>
      </c>
      <c r="L43" s="29"/>
      <c r="N43" s="4" t="str">
        <f t="shared" ca="1" si="4"/>
        <v>630534</v>
      </c>
      <c r="O43" s="4" t="str">
        <f t="shared" ca="1" si="5"/>
        <v/>
      </c>
      <c r="P43" s="4">
        <f t="shared" ca="1" si="6"/>
        <v>6</v>
      </c>
      <c r="Q43" s="4">
        <f t="shared" ca="1" si="7"/>
        <v>0</v>
      </c>
      <c r="R43" s="4">
        <f t="shared" ca="1" si="8"/>
        <v>7</v>
      </c>
      <c r="S43" s="4" t="str">
        <f t="shared" ca="1" si="9"/>
        <v>0000000</v>
      </c>
      <c r="T43" s="4" t="str">
        <f t="shared" ca="1" si="10"/>
        <v>0000000630534</v>
      </c>
      <c r="U43" s="4">
        <f t="shared" ca="1" si="11"/>
        <v>13</v>
      </c>
      <c r="W43" s="4" t="str">
        <f t="shared" ca="1" si="12"/>
        <v>00</v>
      </c>
      <c r="X43" s="48">
        <v>0</v>
      </c>
      <c r="Y43" s="6">
        <f t="shared" si="13"/>
        <v>0</v>
      </c>
      <c r="Z43" s="6" t="str">
        <f t="shared" ca="1" si="14"/>
        <v/>
      </c>
    </row>
    <row r="44" spans="1:26" x14ac:dyDescent="0.25">
      <c r="A44" s="31" t="str">
        <f t="shared" si="16"/>
        <v/>
      </c>
      <c r="B44" s="10">
        <f t="shared" ca="1" si="2"/>
        <v>517722</v>
      </c>
      <c r="C44" s="16" t="str">
        <f t="shared" si="15"/>
        <v/>
      </c>
      <c r="D44" s="12"/>
      <c r="E44" s="11"/>
      <c r="F44" s="11"/>
      <c r="G44" s="11"/>
      <c r="H44" s="11"/>
      <c r="I44" s="17" t="str">
        <f>IF(H44="","",(VLOOKUP(H44,INFO!A:B,2,FALSE)))</f>
        <v/>
      </c>
      <c r="J44" s="40" t="str">
        <f t="shared" ca="1" si="1"/>
        <v/>
      </c>
      <c r="K44" s="16" t="str">
        <f t="shared" si="3"/>
        <v/>
      </c>
      <c r="L44" s="29"/>
      <c r="N44" s="4" t="str">
        <f t="shared" ca="1" si="4"/>
        <v>517722</v>
      </c>
      <c r="O44" s="4" t="str">
        <f t="shared" ca="1" si="5"/>
        <v/>
      </c>
      <c r="P44" s="4">
        <f t="shared" ca="1" si="6"/>
        <v>6</v>
      </c>
      <c r="Q44" s="4">
        <f t="shared" ca="1" si="7"/>
        <v>0</v>
      </c>
      <c r="R44" s="4">
        <f t="shared" ca="1" si="8"/>
        <v>7</v>
      </c>
      <c r="S44" s="4" t="str">
        <f t="shared" ca="1" si="9"/>
        <v>0000000</v>
      </c>
      <c r="T44" s="4" t="str">
        <f t="shared" ca="1" si="10"/>
        <v>0000000517722</v>
      </c>
      <c r="U44" s="4">
        <f t="shared" ca="1" si="11"/>
        <v>13</v>
      </c>
      <c r="W44" s="4" t="str">
        <f t="shared" ca="1" si="12"/>
        <v>00</v>
      </c>
      <c r="X44" s="48">
        <v>0</v>
      </c>
      <c r="Y44" s="6">
        <f t="shared" si="13"/>
        <v>0</v>
      </c>
      <c r="Z44" s="6" t="str">
        <f t="shared" ca="1" si="14"/>
        <v/>
      </c>
    </row>
    <row r="45" spans="1:26" x14ac:dyDescent="0.25">
      <c r="A45" s="31" t="str">
        <f t="shared" si="16"/>
        <v/>
      </c>
      <c r="B45" s="10">
        <f t="shared" ca="1" si="2"/>
        <v>638269</v>
      </c>
      <c r="C45" s="16" t="str">
        <f t="shared" si="15"/>
        <v/>
      </c>
      <c r="D45" s="12"/>
      <c r="E45" s="11"/>
      <c r="F45" s="11"/>
      <c r="G45" s="11"/>
      <c r="H45" s="11"/>
      <c r="I45" s="17" t="str">
        <f>IF(H45="","",(VLOOKUP(H45,INFO!A:B,2,FALSE)))</f>
        <v/>
      </c>
      <c r="J45" s="40" t="str">
        <f t="shared" ca="1" si="1"/>
        <v/>
      </c>
      <c r="K45" s="16" t="str">
        <f t="shared" si="3"/>
        <v/>
      </c>
      <c r="L45" s="29"/>
      <c r="N45" s="4" t="str">
        <f t="shared" ca="1" si="4"/>
        <v>638269</v>
      </c>
      <c r="O45" s="4" t="str">
        <f t="shared" ca="1" si="5"/>
        <v/>
      </c>
      <c r="P45" s="4">
        <f t="shared" ca="1" si="6"/>
        <v>6</v>
      </c>
      <c r="Q45" s="4">
        <f t="shared" ca="1" si="7"/>
        <v>0</v>
      </c>
      <c r="R45" s="4">
        <f t="shared" ca="1" si="8"/>
        <v>7</v>
      </c>
      <c r="S45" s="4" t="str">
        <f t="shared" ca="1" si="9"/>
        <v>0000000</v>
      </c>
      <c r="T45" s="4" t="str">
        <f t="shared" ca="1" si="10"/>
        <v>0000000638269</v>
      </c>
      <c r="U45" s="4">
        <f t="shared" ca="1" si="11"/>
        <v>13</v>
      </c>
      <c r="W45" s="4" t="str">
        <f t="shared" ca="1" si="12"/>
        <v>00</v>
      </c>
      <c r="X45" s="48">
        <v>0</v>
      </c>
      <c r="Y45" s="6">
        <f t="shared" si="13"/>
        <v>0</v>
      </c>
      <c r="Z45" s="6" t="str">
        <f t="shared" ca="1" si="14"/>
        <v/>
      </c>
    </row>
    <row r="46" spans="1:26" x14ac:dyDescent="0.25">
      <c r="A46" s="31" t="str">
        <f t="shared" si="16"/>
        <v/>
      </c>
      <c r="B46" s="10">
        <f t="shared" ca="1" si="2"/>
        <v>624718</v>
      </c>
      <c r="C46" s="16" t="str">
        <f t="shared" si="15"/>
        <v/>
      </c>
      <c r="D46" s="12"/>
      <c r="E46" s="11"/>
      <c r="F46" s="11"/>
      <c r="G46" s="11"/>
      <c r="H46" s="11"/>
      <c r="I46" s="17" t="str">
        <f>IF(H46="","",(VLOOKUP(H46,INFO!A:B,2,FALSE)))</f>
        <v/>
      </c>
      <c r="J46" s="40" t="str">
        <f t="shared" ca="1" si="1"/>
        <v/>
      </c>
      <c r="K46" s="16" t="str">
        <f t="shared" si="3"/>
        <v/>
      </c>
      <c r="L46" s="29"/>
      <c r="N46" s="4" t="str">
        <f t="shared" ca="1" si="4"/>
        <v>624718</v>
      </c>
      <c r="O46" s="4" t="str">
        <f t="shared" ca="1" si="5"/>
        <v/>
      </c>
      <c r="P46" s="4">
        <f t="shared" ca="1" si="6"/>
        <v>6</v>
      </c>
      <c r="Q46" s="4">
        <f t="shared" ca="1" si="7"/>
        <v>0</v>
      </c>
      <c r="R46" s="4">
        <f t="shared" ca="1" si="8"/>
        <v>7</v>
      </c>
      <c r="S46" s="4" t="str">
        <f t="shared" ca="1" si="9"/>
        <v>0000000</v>
      </c>
      <c r="T46" s="4" t="str">
        <f t="shared" ca="1" si="10"/>
        <v>0000000624718</v>
      </c>
      <c r="U46" s="4">
        <f t="shared" ca="1" si="11"/>
        <v>13</v>
      </c>
      <c r="W46" s="4" t="str">
        <f t="shared" ca="1" si="12"/>
        <v>00</v>
      </c>
      <c r="X46" s="48">
        <v>0</v>
      </c>
      <c r="Y46" s="6">
        <f t="shared" si="13"/>
        <v>0</v>
      </c>
      <c r="Z46" s="6" t="str">
        <f t="shared" ca="1" si="14"/>
        <v/>
      </c>
    </row>
    <row r="47" spans="1:26" x14ac:dyDescent="0.25">
      <c r="A47" s="31" t="str">
        <f t="shared" si="16"/>
        <v/>
      </c>
      <c r="B47" s="10">
        <f t="shared" ca="1" si="2"/>
        <v>881262</v>
      </c>
      <c r="C47" s="16" t="str">
        <f t="shared" si="15"/>
        <v/>
      </c>
      <c r="D47" s="12"/>
      <c r="E47" s="11"/>
      <c r="F47" s="11"/>
      <c r="G47" s="11"/>
      <c r="H47" s="11"/>
      <c r="I47" s="17" t="str">
        <f>IF(H47="","",(VLOOKUP(H47,INFO!A:B,2,FALSE)))</f>
        <v/>
      </c>
      <c r="J47" s="40" t="str">
        <f t="shared" ca="1" si="1"/>
        <v/>
      </c>
      <c r="K47" s="16" t="str">
        <f t="shared" si="3"/>
        <v/>
      </c>
      <c r="L47" s="29"/>
      <c r="N47" s="4" t="str">
        <f t="shared" ca="1" si="4"/>
        <v>881262</v>
      </c>
      <c r="O47" s="4" t="str">
        <f t="shared" ca="1" si="5"/>
        <v/>
      </c>
      <c r="P47" s="4">
        <f t="shared" ca="1" si="6"/>
        <v>6</v>
      </c>
      <c r="Q47" s="4">
        <f t="shared" ca="1" si="7"/>
        <v>0</v>
      </c>
      <c r="R47" s="4">
        <f t="shared" ca="1" si="8"/>
        <v>7</v>
      </c>
      <c r="S47" s="4" t="str">
        <f t="shared" ca="1" si="9"/>
        <v>0000000</v>
      </c>
      <c r="T47" s="4" t="str">
        <f t="shared" ca="1" si="10"/>
        <v>0000000881262</v>
      </c>
      <c r="U47" s="4">
        <f t="shared" ca="1" si="11"/>
        <v>13</v>
      </c>
      <c r="W47" s="4" t="str">
        <f t="shared" ca="1" si="12"/>
        <v>00</v>
      </c>
      <c r="X47" s="48">
        <v>0</v>
      </c>
      <c r="Y47" s="6">
        <f t="shared" si="13"/>
        <v>0</v>
      </c>
      <c r="Z47" s="6" t="str">
        <f t="shared" ca="1" si="14"/>
        <v/>
      </c>
    </row>
    <row r="48" spans="1:26" x14ac:dyDescent="0.25">
      <c r="A48" s="31" t="str">
        <f t="shared" si="16"/>
        <v/>
      </c>
      <c r="B48" s="10">
        <f t="shared" ca="1" si="2"/>
        <v>153286</v>
      </c>
      <c r="C48" s="16" t="str">
        <f t="shared" si="15"/>
        <v/>
      </c>
      <c r="D48" s="12"/>
      <c r="E48" s="11"/>
      <c r="F48" s="11"/>
      <c r="G48" s="11"/>
      <c r="H48" s="11"/>
      <c r="I48" s="17" t="str">
        <f>IF(H48="","",(VLOOKUP(H48,INFO!A:B,2,FALSE)))</f>
        <v/>
      </c>
      <c r="J48" s="40" t="str">
        <f t="shared" ca="1" si="1"/>
        <v/>
      </c>
      <c r="K48" s="16" t="str">
        <f t="shared" si="3"/>
        <v/>
      </c>
      <c r="L48" s="29"/>
      <c r="N48" s="4" t="str">
        <f t="shared" ca="1" si="4"/>
        <v>153286</v>
      </c>
      <c r="O48" s="4" t="str">
        <f t="shared" ca="1" si="5"/>
        <v/>
      </c>
      <c r="P48" s="4">
        <f t="shared" ca="1" si="6"/>
        <v>6</v>
      </c>
      <c r="Q48" s="4">
        <f t="shared" ca="1" si="7"/>
        <v>0</v>
      </c>
      <c r="R48" s="4">
        <f t="shared" ca="1" si="8"/>
        <v>7</v>
      </c>
      <c r="S48" s="4" t="str">
        <f t="shared" ca="1" si="9"/>
        <v>0000000</v>
      </c>
      <c r="T48" s="4" t="str">
        <f t="shared" ca="1" si="10"/>
        <v>0000000153286</v>
      </c>
      <c r="U48" s="4">
        <f t="shared" ca="1" si="11"/>
        <v>13</v>
      </c>
      <c r="W48" s="4" t="str">
        <f t="shared" ca="1" si="12"/>
        <v>00</v>
      </c>
      <c r="X48" s="48">
        <v>0</v>
      </c>
      <c r="Y48" s="6">
        <f t="shared" si="13"/>
        <v>0</v>
      </c>
      <c r="Z48" s="6" t="str">
        <f t="shared" ca="1" si="14"/>
        <v/>
      </c>
    </row>
    <row r="49" spans="1:26" x14ac:dyDescent="0.25">
      <c r="A49" s="31" t="str">
        <f t="shared" si="16"/>
        <v/>
      </c>
      <c r="B49" s="10">
        <f t="shared" ca="1" si="2"/>
        <v>345484</v>
      </c>
      <c r="C49" s="16" t="str">
        <f t="shared" si="15"/>
        <v/>
      </c>
      <c r="D49" s="12"/>
      <c r="E49" s="11"/>
      <c r="F49" s="11"/>
      <c r="G49" s="11"/>
      <c r="H49" s="11"/>
      <c r="I49" s="17" t="str">
        <f>IF(H49="","",(VLOOKUP(H49,INFO!A:B,2,FALSE)))</f>
        <v/>
      </c>
      <c r="J49" s="40" t="str">
        <f t="shared" ca="1" si="1"/>
        <v/>
      </c>
      <c r="K49" s="16" t="str">
        <f t="shared" si="3"/>
        <v/>
      </c>
      <c r="L49" s="29"/>
      <c r="N49" s="4" t="str">
        <f t="shared" ca="1" si="4"/>
        <v>345484</v>
      </c>
      <c r="O49" s="4" t="str">
        <f t="shared" ca="1" si="5"/>
        <v/>
      </c>
      <c r="P49" s="4">
        <f t="shared" ca="1" si="6"/>
        <v>6</v>
      </c>
      <c r="Q49" s="4">
        <f t="shared" ca="1" si="7"/>
        <v>0</v>
      </c>
      <c r="R49" s="4">
        <f t="shared" ca="1" si="8"/>
        <v>7</v>
      </c>
      <c r="S49" s="4" t="str">
        <f t="shared" ca="1" si="9"/>
        <v>0000000</v>
      </c>
      <c r="T49" s="4" t="str">
        <f t="shared" ca="1" si="10"/>
        <v>0000000345484</v>
      </c>
      <c r="U49" s="4">
        <f t="shared" ca="1" si="11"/>
        <v>13</v>
      </c>
      <c r="W49" s="4" t="str">
        <f t="shared" ca="1" si="12"/>
        <v>00</v>
      </c>
      <c r="X49" s="48">
        <v>0</v>
      </c>
      <c r="Y49" s="6">
        <f t="shared" si="13"/>
        <v>0</v>
      </c>
      <c r="Z49" s="6" t="str">
        <f t="shared" ca="1" si="14"/>
        <v/>
      </c>
    </row>
    <row r="50" spans="1:26" x14ac:dyDescent="0.25">
      <c r="A50" s="31" t="str">
        <f t="shared" si="16"/>
        <v/>
      </c>
      <c r="B50" s="10">
        <f t="shared" ca="1" si="2"/>
        <v>632116</v>
      </c>
      <c r="C50" s="16" t="str">
        <f t="shared" si="15"/>
        <v/>
      </c>
      <c r="D50" s="12"/>
      <c r="E50" s="11"/>
      <c r="F50" s="11"/>
      <c r="G50" s="11"/>
      <c r="H50" s="11"/>
      <c r="I50" s="17" t="str">
        <f>IF(H50="","",(VLOOKUP(H50,INFO!A:B,2,FALSE)))</f>
        <v/>
      </c>
      <c r="J50" s="40" t="str">
        <f t="shared" ca="1" si="1"/>
        <v/>
      </c>
      <c r="K50" s="16" t="str">
        <f t="shared" si="3"/>
        <v/>
      </c>
      <c r="L50" s="29"/>
      <c r="N50" s="4" t="str">
        <f t="shared" ca="1" si="4"/>
        <v>632116</v>
      </c>
      <c r="O50" s="4" t="str">
        <f t="shared" ca="1" si="5"/>
        <v/>
      </c>
      <c r="P50" s="4">
        <f t="shared" ca="1" si="6"/>
        <v>6</v>
      </c>
      <c r="Q50" s="4">
        <f t="shared" ca="1" si="7"/>
        <v>0</v>
      </c>
      <c r="R50" s="4">
        <f t="shared" ca="1" si="8"/>
        <v>7</v>
      </c>
      <c r="S50" s="4" t="str">
        <f t="shared" ca="1" si="9"/>
        <v>0000000</v>
      </c>
      <c r="T50" s="4" t="str">
        <f t="shared" ca="1" si="10"/>
        <v>0000000632116</v>
      </c>
      <c r="U50" s="4">
        <f t="shared" ca="1" si="11"/>
        <v>13</v>
      </c>
      <c r="W50" s="4" t="str">
        <f t="shared" ca="1" si="12"/>
        <v>00</v>
      </c>
      <c r="X50" s="48">
        <v>0</v>
      </c>
      <c r="Y50" s="6">
        <f t="shared" si="13"/>
        <v>0</v>
      </c>
      <c r="Z50" s="6" t="str">
        <f t="shared" ca="1" si="14"/>
        <v/>
      </c>
    </row>
    <row r="51" spans="1:26" x14ac:dyDescent="0.25">
      <c r="A51" s="31" t="str">
        <f t="shared" si="16"/>
        <v/>
      </c>
      <c r="B51" s="10">
        <f t="shared" ca="1" si="2"/>
        <v>653263</v>
      </c>
      <c r="C51" s="16" t="str">
        <f t="shared" si="15"/>
        <v/>
      </c>
      <c r="D51" s="12"/>
      <c r="E51" s="11"/>
      <c r="F51" s="11"/>
      <c r="G51" s="11"/>
      <c r="H51" s="11"/>
      <c r="I51" s="17" t="str">
        <f>IF(H51="","",(VLOOKUP(H51,INFO!A:B,2,FALSE)))</f>
        <v/>
      </c>
      <c r="J51" s="40" t="str">
        <f t="shared" ca="1" si="1"/>
        <v/>
      </c>
      <c r="K51" s="16" t="str">
        <f t="shared" si="3"/>
        <v/>
      </c>
      <c r="L51" s="29"/>
      <c r="N51" s="4" t="str">
        <f t="shared" ca="1" si="4"/>
        <v>653263</v>
      </c>
      <c r="O51" s="4" t="str">
        <f t="shared" ca="1" si="5"/>
        <v/>
      </c>
      <c r="P51" s="4">
        <f t="shared" ca="1" si="6"/>
        <v>6</v>
      </c>
      <c r="Q51" s="4">
        <f t="shared" ca="1" si="7"/>
        <v>0</v>
      </c>
      <c r="R51" s="4">
        <f t="shared" ca="1" si="8"/>
        <v>7</v>
      </c>
      <c r="S51" s="4" t="str">
        <f t="shared" ca="1" si="9"/>
        <v>0000000</v>
      </c>
      <c r="T51" s="4" t="str">
        <f t="shared" ca="1" si="10"/>
        <v>0000000653263</v>
      </c>
      <c r="U51" s="4">
        <f t="shared" ca="1" si="11"/>
        <v>13</v>
      </c>
      <c r="W51" s="4" t="str">
        <f t="shared" ca="1" si="12"/>
        <v>00</v>
      </c>
      <c r="X51" s="48">
        <v>0</v>
      </c>
      <c r="Y51" s="6">
        <f t="shared" si="13"/>
        <v>0</v>
      </c>
      <c r="Z51" s="6" t="str">
        <f t="shared" ca="1" si="14"/>
        <v/>
      </c>
    </row>
    <row r="52" spans="1:26" x14ac:dyDescent="0.25">
      <c r="A52" s="31" t="str">
        <f t="shared" si="16"/>
        <v/>
      </c>
      <c r="B52" s="10">
        <f t="shared" ca="1" si="2"/>
        <v>589652</v>
      </c>
      <c r="C52" s="16" t="str">
        <f t="shared" si="15"/>
        <v/>
      </c>
      <c r="D52" s="12"/>
      <c r="E52" s="11"/>
      <c r="F52" s="11"/>
      <c r="G52" s="11"/>
      <c r="H52" s="11"/>
      <c r="I52" s="17" t="str">
        <f>IF(H52="","",(VLOOKUP(H52,INFO!A:B,2,FALSE)))</f>
        <v/>
      </c>
      <c r="J52" s="40" t="str">
        <f t="shared" ca="1" si="1"/>
        <v/>
      </c>
      <c r="K52" s="16" t="str">
        <f t="shared" si="3"/>
        <v/>
      </c>
      <c r="L52" s="29"/>
      <c r="N52" s="4" t="str">
        <f t="shared" ca="1" si="4"/>
        <v>589652</v>
      </c>
      <c r="O52" s="4" t="str">
        <f t="shared" ca="1" si="5"/>
        <v/>
      </c>
      <c r="P52" s="4">
        <f t="shared" ca="1" si="6"/>
        <v>6</v>
      </c>
      <c r="Q52" s="4">
        <f t="shared" ca="1" si="7"/>
        <v>0</v>
      </c>
      <c r="R52" s="4">
        <f t="shared" ca="1" si="8"/>
        <v>7</v>
      </c>
      <c r="S52" s="4" t="str">
        <f t="shared" ca="1" si="9"/>
        <v>0000000</v>
      </c>
      <c r="T52" s="4" t="str">
        <f t="shared" ca="1" si="10"/>
        <v>0000000589652</v>
      </c>
      <c r="U52" s="4">
        <f t="shared" ca="1" si="11"/>
        <v>13</v>
      </c>
      <c r="W52" s="4" t="str">
        <f t="shared" ca="1" si="12"/>
        <v>00</v>
      </c>
      <c r="X52" s="48">
        <v>0</v>
      </c>
      <c r="Y52" s="6">
        <f t="shared" si="13"/>
        <v>0</v>
      </c>
      <c r="Z52" s="6" t="str">
        <f t="shared" ca="1" si="14"/>
        <v/>
      </c>
    </row>
    <row r="53" spans="1:26" x14ac:dyDescent="0.25">
      <c r="A53" s="31" t="str">
        <f t="shared" si="16"/>
        <v/>
      </c>
      <c r="B53" s="10">
        <f t="shared" ca="1" si="2"/>
        <v>334993</v>
      </c>
      <c r="C53" s="16" t="str">
        <f t="shared" si="15"/>
        <v/>
      </c>
      <c r="D53" s="12"/>
      <c r="E53" s="11"/>
      <c r="F53" s="11"/>
      <c r="G53" s="11"/>
      <c r="H53" s="11"/>
      <c r="I53" s="17" t="str">
        <f>IF(H53="","",(VLOOKUP(H53,INFO!A:B,2,FALSE)))</f>
        <v/>
      </c>
      <c r="J53" s="40" t="str">
        <f t="shared" ca="1" si="1"/>
        <v/>
      </c>
      <c r="K53" s="16" t="str">
        <f t="shared" si="3"/>
        <v/>
      </c>
      <c r="L53" s="29"/>
      <c r="N53" s="4" t="str">
        <f t="shared" ca="1" si="4"/>
        <v>334993</v>
      </c>
      <c r="O53" s="4" t="str">
        <f t="shared" ca="1" si="5"/>
        <v/>
      </c>
      <c r="P53" s="4">
        <f t="shared" ca="1" si="6"/>
        <v>6</v>
      </c>
      <c r="Q53" s="4">
        <f t="shared" ca="1" si="7"/>
        <v>0</v>
      </c>
      <c r="R53" s="4">
        <f t="shared" ca="1" si="8"/>
        <v>7</v>
      </c>
      <c r="S53" s="4" t="str">
        <f t="shared" ca="1" si="9"/>
        <v>0000000</v>
      </c>
      <c r="T53" s="4" t="str">
        <f t="shared" ca="1" si="10"/>
        <v>0000000334993</v>
      </c>
      <c r="U53" s="4">
        <f t="shared" ca="1" si="11"/>
        <v>13</v>
      </c>
      <c r="W53" s="4" t="str">
        <f t="shared" ca="1" si="12"/>
        <v>00</v>
      </c>
      <c r="X53" s="48">
        <v>0</v>
      </c>
      <c r="Y53" s="6">
        <f t="shared" si="13"/>
        <v>0</v>
      </c>
      <c r="Z53" s="6" t="str">
        <f t="shared" ca="1" si="14"/>
        <v/>
      </c>
    </row>
    <row r="54" spans="1:26" x14ac:dyDescent="0.25">
      <c r="A54" s="31" t="str">
        <f t="shared" si="16"/>
        <v/>
      </c>
      <c r="B54" s="10">
        <f t="shared" ca="1" si="2"/>
        <v>439803</v>
      </c>
      <c r="C54" s="16" t="str">
        <f t="shared" si="15"/>
        <v/>
      </c>
      <c r="D54" s="12"/>
      <c r="E54" s="11"/>
      <c r="F54" s="11"/>
      <c r="G54" s="11"/>
      <c r="H54" s="11"/>
      <c r="I54" s="17" t="str">
        <f>IF(H54="","",(VLOOKUP(H54,INFO!A:B,2,FALSE)))</f>
        <v/>
      </c>
      <c r="J54" s="40" t="str">
        <f t="shared" ca="1" si="1"/>
        <v/>
      </c>
      <c r="K54" s="16" t="str">
        <f t="shared" si="3"/>
        <v/>
      </c>
      <c r="L54" s="29"/>
      <c r="N54" s="4" t="str">
        <f t="shared" ca="1" si="4"/>
        <v>439803</v>
      </c>
      <c r="O54" s="4" t="str">
        <f t="shared" ca="1" si="5"/>
        <v/>
      </c>
      <c r="P54" s="4">
        <f t="shared" ca="1" si="6"/>
        <v>6</v>
      </c>
      <c r="Q54" s="4">
        <f t="shared" ca="1" si="7"/>
        <v>0</v>
      </c>
      <c r="R54" s="4">
        <f t="shared" ca="1" si="8"/>
        <v>7</v>
      </c>
      <c r="S54" s="4" t="str">
        <f t="shared" ca="1" si="9"/>
        <v>0000000</v>
      </c>
      <c r="T54" s="4" t="str">
        <f t="shared" ca="1" si="10"/>
        <v>0000000439803</v>
      </c>
      <c r="U54" s="4">
        <f t="shared" ca="1" si="11"/>
        <v>13</v>
      </c>
      <c r="W54" s="4" t="str">
        <f t="shared" ca="1" si="12"/>
        <v>00</v>
      </c>
      <c r="X54" s="48">
        <v>0</v>
      </c>
      <c r="Y54" s="6">
        <f t="shared" si="13"/>
        <v>0</v>
      </c>
      <c r="Z54" s="6" t="str">
        <f t="shared" ca="1" si="14"/>
        <v/>
      </c>
    </row>
    <row r="55" spans="1:26" x14ac:dyDescent="0.25">
      <c r="A55" s="31" t="str">
        <f t="shared" si="16"/>
        <v/>
      </c>
      <c r="B55" s="10">
        <f t="shared" ca="1" si="2"/>
        <v>344235</v>
      </c>
      <c r="C55" s="16" t="str">
        <f t="shared" si="15"/>
        <v/>
      </c>
      <c r="D55" s="12"/>
      <c r="E55" s="11"/>
      <c r="F55" s="11"/>
      <c r="G55" s="11"/>
      <c r="H55" s="11"/>
      <c r="I55" s="17" t="str">
        <f>IF(H55="","",(VLOOKUP(H55,INFO!A:B,2,FALSE)))</f>
        <v/>
      </c>
      <c r="J55" s="40" t="str">
        <f t="shared" ca="1" si="1"/>
        <v/>
      </c>
      <c r="K55" s="16" t="str">
        <f t="shared" si="3"/>
        <v/>
      </c>
      <c r="L55" s="29"/>
      <c r="N55" s="4" t="str">
        <f t="shared" ca="1" si="4"/>
        <v>344235</v>
      </c>
      <c r="O55" s="4" t="str">
        <f t="shared" ca="1" si="5"/>
        <v/>
      </c>
      <c r="P55" s="4">
        <f t="shared" ca="1" si="6"/>
        <v>6</v>
      </c>
      <c r="Q55" s="4">
        <f t="shared" ca="1" si="7"/>
        <v>0</v>
      </c>
      <c r="R55" s="4">
        <f t="shared" ca="1" si="8"/>
        <v>7</v>
      </c>
      <c r="S55" s="4" t="str">
        <f t="shared" ca="1" si="9"/>
        <v>0000000</v>
      </c>
      <c r="T55" s="4" t="str">
        <f t="shared" ca="1" si="10"/>
        <v>0000000344235</v>
      </c>
      <c r="U55" s="4">
        <f t="shared" ca="1" si="11"/>
        <v>13</v>
      </c>
      <c r="W55" s="4" t="str">
        <f t="shared" ca="1" si="12"/>
        <v>00</v>
      </c>
      <c r="X55" s="48">
        <v>0</v>
      </c>
      <c r="Y55" s="6">
        <f t="shared" si="13"/>
        <v>0</v>
      </c>
      <c r="Z55" s="6" t="str">
        <f t="shared" ca="1" si="14"/>
        <v/>
      </c>
    </row>
    <row r="56" spans="1:26" x14ac:dyDescent="0.25">
      <c r="A56" s="31" t="str">
        <f t="shared" si="16"/>
        <v/>
      </c>
      <c r="B56" s="10">
        <f t="shared" ca="1" si="2"/>
        <v>85406</v>
      </c>
      <c r="C56" s="16" t="str">
        <f t="shared" si="15"/>
        <v/>
      </c>
      <c r="D56" s="12"/>
      <c r="E56" s="11"/>
      <c r="F56" s="11"/>
      <c r="G56" s="11"/>
      <c r="H56" s="11"/>
      <c r="I56" s="17" t="str">
        <f>IF(H56="","",(VLOOKUP(H56,INFO!A:B,2,FALSE)))</f>
        <v/>
      </c>
      <c r="J56" s="40" t="str">
        <f t="shared" ca="1" si="1"/>
        <v/>
      </c>
      <c r="K56" s="16" t="str">
        <f t="shared" si="3"/>
        <v/>
      </c>
      <c r="L56" s="29"/>
      <c r="N56" s="4" t="str">
        <f t="shared" ca="1" si="4"/>
        <v>85406</v>
      </c>
      <c r="O56" s="4" t="str">
        <f t="shared" ca="1" si="5"/>
        <v/>
      </c>
      <c r="P56" s="4">
        <f t="shared" ca="1" si="6"/>
        <v>5</v>
      </c>
      <c r="Q56" s="4">
        <f t="shared" ca="1" si="7"/>
        <v>0</v>
      </c>
      <c r="R56" s="4">
        <f t="shared" ca="1" si="8"/>
        <v>8</v>
      </c>
      <c r="S56" s="4" t="str">
        <f t="shared" ca="1" si="9"/>
        <v>00000000</v>
      </c>
      <c r="T56" s="4" t="str">
        <f t="shared" ca="1" si="10"/>
        <v>0000000085406</v>
      </c>
      <c r="U56" s="4">
        <f t="shared" ca="1" si="11"/>
        <v>13</v>
      </c>
      <c r="W56" s="4" t="str">
        <f t="shared" ca="1" si="12"/>
        <v>00</v>
      </c>
      <c r="X56" s="48">
        <v>0</v>
      </c>
      <c r="Y56" s="6">
        <f t="shared" si="13"/>
        <v>0</v>
      </c>
      <c r="Z56" s="6" t="str">
        <f t="shared" ca="1" si="14"/>
        <v/>
      </c>
    </row>
    <row r="57" spans="1:26" x14ac:dyDescent="0.25">
      <c r="A57" s="31" t="str">
        <f t="shared" si="16"/>
        <v/>
      </c>
      <c r="B57" s="10">
        <f t="shared" ca="1" si="2"/>
        <v>349538</v>
      </c>
      <c r="C57" s="16" t="str">
        <f t="shared" si="15"/>
        <v/>
      </c>
      <c r="D57" s="12"/>
      <c r="E57" s="11"/>
      <c r="F57" s="11"/>
      <c r="G57" s="11"/>
      <c r="H57" s="11"/>
      <c r="I57" s="17" t="str">
        <f>IF(H57="","",(VLOOKUP(H57,INFO!A:B,2,FALSE)))</f>
        <v/>
      </c>
      <c r="J57" s="40" t="str">
        <f t="shared" ca="1" si="1"/>
        <v/>
      </c>
      <c r="K57" s="16" t="str">
        <f t="shared" si="3"/>
        <v/>
      </c>
      <c r="L57" s="29"/>
      <c r="N57" s="4" t="str">
        <f t="shared" ca="1" si="4"/>
        <v>349538</v>
      </c>
      <c r="O57" s="4" t="str">
        <f t="shared" ca="1" si="5"/>
        <v/>
      </c>
      <c r="P57" s="4">
        <f t="shared" ca="1" si="6"/>
        <v>6</v>
      </c>
      <c r="Q57" s="4">
        <f t="shared" ca="1" si="7"/>
        <v>0</v>
      </c>
      <c r="R57" s="4">
        <f t="shared" ca="1" si="8"/>
        <v>7</v>
      </c>
      <c r="S57" s="4" t="str">
        <f t="shared" ca="1" si="9"/>
        <v>0000000</v>
      </c>
      <c r="T57" s="4" t="str">
        <f t="shared" ca="1" si="10"/>
        <v>0000000349538</v>
      </c>
      <c r="U57" s="4">
        <f t="shared" ca="1" si="11"/>
        <v>13</v>
      </c>
      <c r="W57" s="4" t="str">
        <f t="shared" ca="1" si="12"/>
        <v>00</v>
      </c>
      <c r="X57" s="48">
        <v>0</v>
      </c>
      <c r="Y57" s="6">
        <f t="shared" si="13"/>
        <v>0</v>
      </c>
      <c r="Z57" s="6" t="str">
        <f t="shared" ca="1" si="14"/>
        <v/>
      </c>
    </row>
    <row r="58" spans="1:26" x14ac:dyDescent="0.25">
      <c r="A58" s="31" t="str">
        <f t="shared" si="16"/>
        <v/>
      </c>
      <c r="B58" s="10">
        <f t="shared" ca="1" si="2"/>
        <v>315740</v>
      </c>
      <c r="C58" s="16" t="str">
        <f t="shared" si="15"/>
        <v/>
      </c>
      <c r="D58" s="12"/>
      <c r="E58" s="11"/>
      <c r="F58" s="11"/>
      <c r="G58" s="11"/>
      <c r="H58" s="11"/>
      <c r="I58" s="17" t="str">
        <f>IF(H58="","",(VLOOKUP(H58,INFO!A:B,2,FALSE)))</f>
        <v/>
      </c>
      <c r="J58" s="40" t="str">
        <f t="shared" ca="1" si="1"/>
        <v/>
      </c>
      <c r="K58" s="16" t="str">
        <f t="shared" si="3"/>
        <v/>
      </c>
      <c r="L58" s="29"/>
      <c r="N58" s="4" t="str">
        <f t="shared" ca="1" si="4"/>
        <v>315740</v>
      </c>
      <c r="O58" s="4" t="str">
        <f t="shared" ca="1" si="5"/>
        <v/>
      </c>
      <c r="P58" s="4">
        <f t="shared" ca="1" si="6"/>
        <v>6</v>
      </c>
      <c r="Q58" s="4">
        <f t="shared" ca="1" si="7"/>
        <v>0</v>
      </c>
      <c r="R58" s="4">
        <f t="shared" ca="1" si="8"/>
        <v>7</v>
      </c>
      <c r="S58" s="4" t="str">
        <f t="shared" ca="1" si="9"/>
        <v>0000000</v>
      </c>
      <c r="T58" s="4" t="str">
        <f t="shared" ca="1" si="10"/>
        <v>0000000315740</v>
      </c>
      <c r="U58" s="4">
        <f t="shared" ca="1" si="11"/>
        <v>13</v>
      </c>
      <c r="W58" s="4" t="str">
        <f t="shared" ca="1" si="12"/>
        <v>00</v>
      </c>
      <c r="X58" s="48">
        <v>0</v>
      </c>
      <c r="Y58" s="6">
        <f t="shared" si="13"/>
        <v>0</v>
      </c>
      <c r="Z58" s="6" t="str">
        <f t="shared" ca="1" si="14"/>
        <v/>
      </c>
    </row>
    <row r="59" spans="1:26" x14ac:dyDescent="0.25">
      <c r="A59" s="31" t="str">
        <f t="shared" si="16"/>
        <v/>
      </c>
      <c r="B59" s="10">
        <f t="shared" ca="1" si="2"/>
        <v>985691</v>
      </c>
      <c r="C59" s="16" t="str">
        <f t="shared" si="15"/>
        <v/>
      </c>
      <c r="D59" s="12"/>
      <c r="E59" s="11"/>
      <c r="F59" s="11"/>
      <c r="G59" s="11"/>
      <c r="H59" s="11"/>
      <c r="I59" s="17" t="str">
        <f>IF(H59="","",(VLOOKUP(H59,INFO!A:B,2,FALSE)))</f>
        <v/>
      </c>
      <c r="J59" s="40" t="str">
        <f t="shared" ca="1" si="1"/>
        <v/>
      </c>
      <c r="K59" s="16" t="str">
        <f t="shared" si="3"/>
        <v/>
      </c>
      <c r="L59" s="29"/>
      <c r="N59" s="4" t="str">
        <f t="shared" ca="1" si="4"/>
        <v>985691</v>
      </c>
      <c r="O59" s="4" t="str">
        <f t="shared" ca="1" si="5"/>
        <v/>
      </c>
      <c r="P59" s="4">
        <f t="shared" ca="1" si="6"/>
        <v>6</v>
      </c>
      <c r="Q59" s="4">
        <f t="shared" ca="1" si="7"/>
        <v>0</v>
      </c>
      <c r="R59" s="4">
        <f t="shared" ca="1" si="8"/>
        <v>7</v>
      </c>
      <c r="S59" s="4" t="str">
        <f t="shared" ca="1" si="9"/>
        <v>0000000</v>
      </c>
      <c r="T59" s="4" t="str">
        <f t="shared" ca="1" si="10"/>
        <v>0000000985691</v>
      </c>
      <c r="U59" s="4">
        <f t="shared" ca="1" si="11"/>
        <v>13</v>
      </c>
      <c r="W59" s="4" t="str">
        <f t="shared" ca="1" si="12"/>
        <v>00</v>
      </c>
      <c r="X59" s="48">
        <v>0</v>
      </c>
      <c r="Y59" s="6">
        <f t="shared" si="13"/>
        <v>0</v>
      </c>
      <c r="Z59" s="6" t="str">
        <f t="shared" ca="1" si="14"/>
        <v/>
      </c>
    </row>
    <row r="60" spans="1:26" x14ac:dyDescent="0.25">
      <c r="A60" s="31" t="str">
        <f t="shared" si="16"/>
        <v/>
      </c>
      <c r="B60" s="10">
        <f t="shared" ca="1" si="2"/>
        <v>194906</v>
      </c>
      <c r="C60" s="16" t="str">
        <f t="shared" si="15"/>
        <v/>
      </c>
      <c r="D60" s="12"/>
      <c r="E60" s="11"/>
      <c r="F60" s="11"/>
      <c r="G60" s="11"/>
      <c r="H60" s="11"/>
      <c r="I60" s="17" t="str">
        <f>IF(H60="","",(VLOOKUP(H60,INFO!A:B,2,FALSE)))</f>
        <v/>
      </c>
      <c r="J60" s="40" t="str">
        <f t="shared" ca="1" si="1"/>
        <v/>
      </c>
      <c r="K60" s="16" t="str">
        <f t="shared" si="3"/>
        <v/>
      </c>
      <c r="L60" s="29"/>
      <c r="N60" s="4" t="str">
        <f t="shared" ca="1" si="4"/>
        <v>194906</v>
      </c>
      <c r="O60" s="4" t="str">
        <f t="shared" ca="1" si="5"/>
        <v/>
      </c>
      <c r="P60" s="4">
        <f t="shared" ca="1" si="6"/>
        <v>6</v>
      </c>
      <c r="Q60" s="4">
        <f t="shared" ca="1" si="7"/>
        <v>0</v>
      </c>
      <c r="R60" s="4">
        <f t="shared" ca="1" si="8"/>
        <v>7</v>
      </c>
      <c r="S60" s="4" t="str">
        <f t="shared" ca="1" si="9"/>
        <v>0000000</v>
      </c>
      <c r="T60" s="4" t="str">
        <f t="shared" ca="1" si="10"/>
        <v>0000000194906</v>
      </c>
      <c r="U60" s="4">
        <f t="shared" ca="1" si="11"/>
        <v>13</v>
      </c>
      <c r="W60" s="4" t="str">
        <f t="shared" ca="1" si="12"/>
        <v>00</v>
      </c>
      <c r="X60" s="48">
        <v>0</v>
      </c>
      <c r="Y60" s="6">
        <f t="shared" si="13"/>
        <v>0</v>
      </c>
      <c r="Z60" s="6" t="str">
        <f t="shared" ca="1" si="14"/>
        <v/>
      </c>
    </row>
    <row r="61" spans="1:26" x14ac:dyDescent="0.25">
      <c r="A61" s="31" t="str">
        <f t="shared" si="16"/>
        <v/>
      </c>
      <c r="B61" s="10">
        <f t="shared" ca="1" si="2"/>
        <v>717410</v>
      </c>
      <c r="C61" s="16" t="str">
        <f t="shared" si="15"/>
        <v/>
      </c>
      <c r="D61" s="12"/>
      <c r="E61" s="11"/>
      <c r="F61" s="11"/>
      <c r="G61" s="11"/>
      <c r="H61" s="11"/>
      <c r="I61" s="17" t="str">
        <f>IF(H61="","",(VLOOKUP(H61,INFO!A:B,2,FALSE)))</f>
        <v/>
      </c>
      <c r="J61" s="40" t="str">
        <f t="shared" ca="1" si="1"/>
        <v/>
      </c>
      <c r="K61" s="16" t="str">
        <f t="shared" si="3"/>
        <v/>
      </c>
      <c r="L61" s="29"/>
      <c r="N61" s="4" t="str">
        <f t="shared" ca="1" si="4"/>
        <v>717410</v>
      </c>
      <c r="O61" s="4" t="str">
        <f t="shared" ca="1" si="5"/>
        <v/>
      </c>
      <c r="P61" s="4">
        <f t="shared" ca="1" si="6"/>
        <v>6</v>
      </c>
      <c r="Q61" s="4">
        <f t="shared" ca="1" si="7"/>
        <v>0</v>
      </c>
      <c r="R61" s="4">
        <f t="shared" ca="1" si="8"/>
        <v>7</v>
      </c>
      <c r="S61" s="4" t="str">
        <f t="shared" ca="1" si="9"/>
        <v>0000000</v>
      </c>
      <c r="T61" s="4" t="str">
        <f t="shared" ca="1" si="10"/>
        <v>0000000717410</v>
      </c>
      <c r="U61" s="4">
        <f t="shared" ca="1" si="11"/>
        <v>13</v>
      </c>
      <c r="W61" s="4" t="str">
        <f t="shared" ca="1" si="12"/>
        <v>00</v>
      </c>
      <c r="X61" s="48">
        <v>0</v>
      </c>
      <c r="Y61" s="6">
        <f t="shared" si="13"/>
        <v>0</v>
      </c>
      <c r="Z61" s="6" t="str">
        <f t="shared" ca="1" si="14"/>
        <v/>
      </c>
    </row>
    <row r="62" spans="1:26" x14ac:dyDescent="0.25">
      <c r="A62" s="31" t="str">
        <f t="shared" si="16"/>
        <v/>
      </c>
      <c r="B62" s="10">
        <f t="shared" ca="1" si="2"/>
        <v>69521</v>
      </c>
      <c r="C62" s="16" t="str">
        <f t="shared" si="15"/>
        <v/>
      </c>
      <c r="D62" s="12"/>
      <c r="E62" s="11"/>
      <c r="F62" s="11"/>
      <c r="G62" s="11"/>
      <c r="H62" s="11"/>
      <c r="I62" s="17" t="str">
        <f>IF(H62="","",(VLOOKUP(H62,INFO!A:B,2,FALSE)))</f>
        <v/>
      </c>
      <c r="J62" s="40" t="str">
        <f t="shared" ca="1" si="1"/>
        <v/>
      </c>
      <c r="K62" s="16" t="str">
        <f t="shared" si="3"/>
        <v/>
      </c>
      <c r="L62" s="29"/>
      <c r="N62" s="4" t="str">
        <f t="shared" ca="1" si="4"/>
        <v>69521</v>
      </c>
      <c r="O62" s="4" t="str">
        <f t="shared" ca="1" si="5"/>
        <v/>
      </c>
      <c r="P62" s="4">
        <f t="shared" ca="1" si="6"/>
        <v>5</v>
      </c>
      <c r="Q62" s="4">
        <f t="shared" ca="1" si="7"/>
        <v>0</v>
      </c>
      <c r="R62" s="4">
        <f t="shared" ca="1" si="8"/>
        <v>8</v>
      </c>
      <c r="S62" s="4" t="str">
        <f t="shared" ca="1" si="9"/>
        <v>00000000</v>
      </c>
      <c r="T62" s="4" t="str">
        <f t="shared" ca="1" si="10"/>
        <v>0000000069521</v>
      </c>
      <c r="U62" s="4">
        <f t="shared" ca="1" si="11"/>
        <v>13</v>
      </c>
      <c r="W62" s="4" t="str">
        <f t="shared" ca="1" si="12"/>
        <v>00</v>
      </c>
      <c r="X62" s="48">
        <v>0</v>
      </c>
      <c r="Y62" s="6">
        <f t="shared" si="13"/>
        <v>0</v>
      </c>
      <c r="Z62" s="6" t="str">
        <f t="shared" ca="1" si="14"/>
        <v/>
      </c>
    </row>
    <row r="63" spans="1:26" x14ac:dyDescent="0.25">
      <c r="A63" s="31" t="str">
        <f t="shared" si="16"/>
        <v/>
      </c>
      <c r="B63" s="10">
        <f t="shared" ca="1" si="2"/>
        <v>321984</v>
      </c>
      <c r="C63" s="16" t="str">
        <f t="shared" si="15"/>
        <v/>
      </c>
      <c r="D63" s="12"/>
      <c r="E63" s="11"/>
      <c r="F63" s="11"/>
      <c r="G63" s="11"/>
      <c r="H63" s="11"/>
      <c r="I63" s="17" t="str">
        <f>IF(H63="","",(VLOOKUP(H63,INFO!A:B,2,FALSE)))</f>
        <v/>
      </c>
      <c r="J63" s="40" t="str">
        <f t="shared" ca="1" si="1"/>
        <v/>
      </c>
      <c r="K63" s="16" t="str">
        <f t="shared" si="3"/>
        <v/>
      </c>
      <c r="L63" s="29"/>
      <c r="N63" s="4" t="str">
        <f t="shared" ca="1" si="4"/>
        <v>321984</v>
      </c>
      <c r="O63" s="4" t="str">
        <f t="shared" ca="1" si="5"/>
        <v/>
      </c>
      <c r="P63" s="4">
        <f t="shared" ca="1" si="6"/>
        <v>6</v>
      </c>
      <c r="Q63" s="4">
        <f t="shared" ca="1" si="7"/>
        <v>0</v>
      </c>
      <c r="R63" s="4">
        <f t="shared" ca="1" si="8"/>
        <v>7</v>
      </c>
      <c r="S63" s="4" t="str">
        <f t="shared" ca="1" si="9"/>
        <v>0000000</v>
      </c>
      <c r="T63" s="4" t="str">
        <f t="shared" ca="1" si="10"/>
        <v>0000000321984</v>
      </c>
      <c r="U63" s="4">
        <f t="shared" ca="1" si="11"/>
        <v>13</v>
      </c>
      <c r="W63" s="4" t="str">
        <f t="shared" ca="1" si="12"/>
        <v>00</v>
      </c>
      <c r="X63" s="48">
        <v>0</v>
      </c>
      <c r="Y63" s="6">
        <f t="shared" si="13"/>
        <v>0</v>
      </c>
      <c r="Z63" s="6" t="str">
        <f t="shared" ca="1" si="14"/>
        <v/>
      </c>
    </row>
    <row r="64" spans="1:26" x14ac:dyDescent="0.25">
      <c r="A64" s="31" t="str">
        <f t="shared" si="16"/>
        <v/>
      </c>
      <c r="B64" s="10">
        <f t="shared" ca="1" si="2"/>
        <v>222728</v>
      </c>
      <c r="C64" s="16" t="str">
        <f t="shared" si="15"/>
        <v/>
      </c>
      <c r="D64" s="12"/>
      <c r="E64" s="11"/>
      <c r="F64" s="11"/>
      <c r="G64" s="11"/>
      <c r="H64" s="11"/>
      <c r="I64" s="17" t="str">
        <f>IF(H64="","",(VLOOKUP(H64,INFO!A:B,2,FALSE)))</f>
        <v/>
      </c>
      <c r="J64" s="40" t="str">
        <f t="shared" ca="1" si="1"/>
        <v/>
      </c>
      <c r="K64" s="16" t="str">
        <f t="shared" si="3"/>
        <v/>
      </c>
      <c r="L64" s="29"/>
      <c r="N64" s="4" t="str">
        <f t="shared" ca="1" si="4"/>
        <v>222728</v>
      </c>
      <c r="O64" s="4" t="str">
        <f t="shared" ca="1" si="5"/>
        <v/>
      </c>
      <c r="P64" s="4">
        <f t="shared" ca="1" si="6"/>
        <v>6</v>
      </c>
      <c r="Q64" s="4">
        <f t="shared" ca="1" si="7"/>
        <v>0</v>
      </c>
      <c r="R64" s="4">
        <f t="shared" ca="1" si="8"/>
        <v>7</v>
      </c>
      <c r="S64" s="4" t="str">
        <f t="shared" ca="1" si="9"/>
        <v>0000000</v>
      </c>
      <c r="T64" s="4" t="str">
        <f t="shared" ca="1" si="10"/>
        <v>0000000222728</v>
      </c>
      <c r="U64" s="4">
        <f t="shared" ca="1" si="11"/>
        <v>13</v>
      </c>
      <c r="W64" s="4" t="str">
        <f t="shared" ca="1" si="12"/>
        <v>00</v>
      </c>
      <c r="X64" s="48">
        <v>0</v>
      </c>
      <c r="Y64" s="6">
        <f t="shared" si="13"/>
        <v>0</v>
      </c>
      <c r="Z64" s="6" t="str">
        <f t="shared" ca="1" si="14"/>
        <v/>
      </c>
    </row>
    <row r="65" spans="1:26" x14ac:dyDescent="0.25">
      <c r="A65" s="31" t="str">
        <f t="shared" si="16"/>
        <v/>
      </c>
      <c r="B65" s="10">
        <f t="shared" ca="1" si="2"/>
        <v>864555</v>
      </c>
      <c r="C65" s="16" t="str">
        <f t="shared" si="15"/>
        <v/>
      </c>
      <c r="D65" s="12"/>
      <c r="E65" s="11"/>
      <c r="F65" s="11"/>
      <c r="G65" s="11"/>
      <c r="H65" s="11"/>
      <c r="I65" s="17" t="str">
        <f>IF(H65="","",(VLOOKUP(H65,INFO!A:B,2,FALSE)))</f>
        <v/>
      </c>
      <c r="J65" s="40" t="str">
        <f t="shared" ca="1" si="1"/>
        <v/>
      </c>
      <c r="K65" s="16" t="str">
        <f t="shared" si="3"/>
        <v/>
      </c>
      <c r="L65" s="29"/>
      <c r="N65" s="4" t="str">
        <f t="shared" ca="1" si="4"/>
        <v>864555</v>
      </c>
      <c r="O65" s="4" t="str">
        <f t="shared" ca="1" si="5"/>
        <v/>
      </c>
      <c r="P65" s="4">
        <f t="shared" ca="1" si="6"/>
        <v>6</v>
      </c>
      <c r="Q65" s="4">
        <f t="shared" ca="1" si="7"/>
        <v>0</v>
      </c>
      <c r="R65" s="4">
        <f t="shared" ca="1" si="8"/>
        <v>7</v>
      </c>
      <c r="S65" s="4" t="str">
        <f t="shared" ca="1" si="9"/>
        <v>0000000</v>
      </c>
      <c r="T65" s="4" t="str">
        <f t="shared" ca="1" si="10"/>
        <v>0000000864555</v>
      </c>
      <c r="U65" s="4">
        <f t="shared" ca="1" si="11"/>
        <v>13</v>
      </c>
      <c r="W65" s="4" t="str">
        <f t="shared" ca="1" si="12"/>
        <v>00</v>
      </c>
      <c r="X65" s="48">
        <v>0</v>
      </c>
      <c r="Y65" s="6">
        <f t="shared" si="13"/>
        <v>0</v>
      </c>
      <c r="Z65" s="6" t="str">
        <f t="shared" ca="1" si="14"/>
        <v/>
      </c>
    </row>
    <row r="66" spans="1:26" x14ac:dyDescent="0.25">
      <c r="A66" s="31" t="str">
        <f t="shared" si="16"/>
        <v/>
      </c>
      <c r="B66" s="10">
        <f t="shared" ca="1" si="2"/>
        <v>210809</v>
      </c>
      <c r="C66" s="16" t="str">
        <f t="shared" si="15"/>
        <v/>
      </c>
      <c r="D66" s="12"/>
      <c r="E66" s="11"/>
      <c r="F66" s="11"/>
      <c r="G66" s="11"/>
      <c r="H66" s="11"/>
      <c r="I66" s="17" t="str">
        <f>IF(H66="","",(VLOOKUP(H66,INFO!A:B,2,FALSE)))</f>
        <v/>
      </c>
      <c r="J66" s="40" t="str">
        <f t="shared" ca="1" si="1"/>
        <v/>
      </c>
      <c r="K66" s="16" t="str">
        <f t="shared" si="3"/>
        <v/>
      </c>
      <c r="L66" s="29"/>
      <c r="N66" s="4" t="str">
        <f t="shared" ca="1" si="4"/>
        <v>210809</v>
      </c>
      <c r="O66" s="4" t="str">
        <f t="shared" ca="1" si="5"/>
        <v/>
      </c>
      <c r="P66" s="4">
        <f t="shared" ca="1" si="6"/>
        <v>6</v>
      </c>
      <c r="Q66" s="4">
        <f t="shared" ca="1" si="7"/>
        <v>0</v>
      </c>
      <c r="R66" s="4">
        <f t="shared" ca="1" si="8"/>
        <v>7</v>
      </c>
      <c r="S66" s="4" t="str">
        <f t="shared" ca="1" si="9"/>
        <v>0000000</v>
      </c>
      <c r="T66" s="4" t="str">
        <f t="shared" ca="1" si="10"/>
        <v>0000000210809</v>
      </c>
      <c r="U66" s="4">
        <f t="shared" ca="1" si="11"/>
        <v>13</v>
      </c>
      <c r="W66" s="4" t="str">
        <f t="shared" ca="1" si="12"/>
        <v>00</v>
      </c>
      <c r="X66" s="48">
        <v>0</v>
      </c>
      <c r="Y66" s="6">
        <f t="shared" si="13"/>
        <v>0</v>
      </c>
      <c r="Z66" s="6" t="str">
        <f t="shared" ca="1" si="14"/>
        <v/>
      </c>
    </row>
    <row r="67" spans="1:26" x14ac:dyDescent="0.25">
      <c r="A67" s="31" t="str">
        <f t="shared" si="16"/>
        <v/>
      </c>
      <c r="B67" s="10">
        <f t="shared" ca="1" si="2"/>
        <v>114578</v>
      </c>
      <c r="C67" s="16" t="str">
        <f t="shared" si="15"/>
        <v/>
      </c>
      <c r="D67" s="12"/>
      <c r="E67" s="11"/>
      <c r="F67" s="11"/>
      <c r="G67" s="11"/>
      <c r="H67" s="11"/>
      <c r="I67" s="17" t="str">
        <f>IF(H67="","",(VLOOKUP(H67,INFO!A:B,2,FALSE)))</f>
        <v/>
      </c>
      <c r="J67" s="40" t="str">
        <f t="shared" ca="1" si="1"/>
        <v/>
      </c>
      <c r="K67" s="16" t="str">
        <f t="shared" si="3"/>
        <v/>
      </c>
      <c r="L67" s="29"/>
      <c r="N67" s="4" t="str">
        <f t="shared" ca="1" si="4"/>
        <v>114578</v>
      </c>
      <c r="O67" s="4" t="str">
        <f t="shared" ca="1" si="5"/>
        <v/>
      </c>
      <c r="P67" s="4">
        <f t="shared" ca="1" si="6"/>
        <v>6</v>
      </c>
      <c r="Q67" s="4">
        <f t="shared" ca="1" si="7"/>
        <v>0</v>
      </c>
      <c r="R67" s="4">
        <f t="shared" ca="1" si="8"/>
        <v>7</v>
      </c>
      <c r="S67" s="4" t="str">
        <f t="shared" ca="1" si="9"/>
        <v>0000000</v>
      </c>
      <c r="T67" s="4" t="str">
        <f t="shared" ca="1" si="10"/>
        <v>0000000114578</v>
      </c>
      <c r="U67" s="4">
        <f t="shared" ca="1" si="11"/>
        <v>13</v>
      </c>
      <c r="W67" s="4" t="str">
        <f t="shared" ca="1" si="12"/>
        <v>00</v>
      </c>
      <c r="X67" s="48">
        <v>0</v>
      </c>
      <c r="Y67" s="6">
        <f t="shared" si="13"/>
        <v>0</v>
      </c>
      <c r="Z67" s="6" t="str">
        <f t="shared" ca="1" si="14"/>
        <v/>
      </c>
    </row>
    <row r="68" spans="1:26" x14ac:dyDescent="0.25">
      <c r="A68" s="31" t="str">
        <f t="shared" si="16"/>
        <v/>
      </c>
      <c r="B68" s="10">
        <f t="shared" ca="1" si="2"/>
        <v>755029</v>
      </c>
      <c r="C68" s="16" t="str">
        <f t="shared" si="15"/>
        <v/>
      </c>
      <c r="D68" s="12"/>
      <c r="E68" s="11"/>
      <c r="F68" s="11"/>
      <c r="G68" s="11"/>
      <c r="H68" s="11"/>
      <c r="I68" s="17" t="str">
        <f>IF(H68="","",(VLOOKUP(H68,INFO!A:B,2,FALSE)))</f>
        <v/>
      </c>
      <c r="J68" s="40" t="str">
        <f t="shared" ca="1" si="1"/>
        <v/>
      </c>
      <c r="K68" s="16" t="str">
        <f t="shared" si="3"/>
        <v/>
      </c>
      <c r="L68" s="29"/>
      <c r="N68" s="4" t="str">
        <f t="shared" ca="1" si="4"/>
        <v>755029</v>
      </c>
      <c r="O68" s="4" t="str">
        <f t="shared" ca="1" si="5"/>
        <v/>
      </c>
      <c r="P68" s="4">
        <f t="shared" ca="1" si="6"/>
        <v>6</v>
      </c>
      <c r="Q68" s="4">
        <f t="shared" ca="1" si="7"/>
        <v>0</v>
      </c>
      <c r="R68" s="4">
        <f t="shared" ca="1" si="8"/>
        <v>7</v>
      </c>
      <c r="S68" s="4" t="str">
        <f t="shared" ca="1" si="9"/>
        <v>0000000</v>
      </c>
      <c r="T68" s="4" t="str">
        <f t="shared" ca="1" si="10"/>
        <v>0000000755029</v>
      </c>
      <c r="U68" s="4">
        <f t="shared" ca="1" si="11"/>
        <v>13</v>
      </c>
      <c r="W68" s="4" t="str">
        <f t="shared" ca="1" si="12"/>
        <v>00</v>
      </c>
      <c r="X68" s="48">
        <v>0</v>
      </c>
      <c r="Y68" s="6">
        <f t="shared" si="13"/>
        <v>0</v>
      </c>
      <c r="Z68" s="6" t="str">
        <f t="shared" ca="1" si="14"/>
        <v/>
      </c>
    </row>
    <row r="69" spans="1:26" x14ac:dyDescent="0.25">
      <c r="A69" s="31" t="str">
        <f t="shared" si="16"/>
        <v/>
      </c>
      <c r="B69" s="10">
        <f t="shared" ca="1" si="2"/>
        <v>762028</v>
      </c>
      <c r="C69" s="16" t="str">
        <f t="shared" si="15"/>
        <v/>
      </c>
      <c r="D69" s="12"/>
      <c r="E69" s="11"/>
      <c r="F69" s="11"/>
      <c r="G69" s="11"/>
      <c r="H69" s="11"/>
      <c r="I69" s="17" t="str">
        <f>IF(H69="","",(VLOOKUP(H69,INFO!A:B,2,FALSE)))</f>
        <v/>
      </c>
      <c r="J69" s="40" t="str">
        <f t="shared" ca="1" si="1"/>
        <v/>
      </c>
      <c r="K69" s="16" t="str">
        <f t="shared" si="3"/>
        <v/>
      </c>
      <c r="L69" s="29"/>
      <c r="N69" s="4" t="str">
        <f t="shared" ca="1" si="4"/>
        <v>762028</v>
      </c>
      <c r="O69" s="4" t="str">
        <f t="shared" ca="1" si="5"/>
        <v/>
      </c>
      <c r="P69" s="4">
        <f t="shared" ca="1" si="6"/>
        <v>6</v>
      </c>
      <c r="Q69" s="4">
        <f t="shared" ca="1" si="7"/>
        <v>0</v>
      </c>
      <c r="R69" s="4">
        <f t="shared" ca="1" si="8"/>
        <v>7</v>
      </c>
      <c r="S69" s="4" t="str">
        <f t="shared" ca="1" si="9"/>
        <v>0000000</v>
      </c>
      <c r="T69" s="4" t="str">
        <f t="shared" ca="1" si="10"/>
        <v>0000000762028</v>
      </c>
      <c r="U69" s="4">
        <f t="shared" ca="1" si="11"/>
        <v>13</v>
      </c>
      <c r="W69" s="4" t="str">
        <f t="shared" ca="1" si="12"/>
        <v>00</v>
      </c>
      <c r="X69" s="48">
        <v>0</v>
      </c>
      <c r="Y69" s="6">
        <f t="shared" si="13"/>
        <v>0</v>
      </c>
      <c r="Z69" s="6" t="str">
        <f t="shared" ca="1" si="14"/>
        <v/>
      </c>
    </row>
    <row r="70" spans="1:26" x14ac:dyDescent="0.25">
      <c r="A70" s="31" t="str">
        <f t="shared" ref="A70:A105" si="17">IF(D70="","",IFERROR(VLOOKUP(D70,NIT,4,FALSE),"99"))</f>
        <v/>
      </c>
      <c r="B70" s="10">
        <f t="shared" ca="1" si="2"/>
        <v>892086</v>
      </c>
      <c r="C70" s="16" t="str">
        <f t="shared" si="15"/>
        <v/>
      </c>
      <c r="D70" s="12"/>
      <c r="E70" s="11"/>
      <c r="F70" s="11"/>
      <c r="G70" s="11"/>
      <c r="H70" s="11"/>
      <c r="I70" s="17" t="str">
        <f>IF(H70="","",(VLOOKUP(H70,INFO!A:B,2,FALSE)))</f>
        <v/>
      </c>
      <c r="J70" s="40" t="str">
        <f t="shared" ca="1" si="1"/>
        <v/>
      </c>
      <c r="K70" s="16" t="str">
        <f t="shared" si="3"/>
        <v/>
      </c>
      <c r="L70" s="29"/>
      <c r="N70" s="4" t="str">
        <f t="shared" ca="1" si="4"/>
        <v>892086</v>
      </c>
      <c r="O70" s="4" t="str">
        <f t="shared" ca="1" si="5"/>
        <v/>
      </c>
      <c r="P70" s="4">
        <f t="shared" ca="1" si="6"/>
        <v>6</v>
      </c>
      <c r="Q70" s="4">
        <f t="shared" ca="1" si="7"/>
        <v>0</v>
      </c>
      <c r="R70" s="4">
        <f t="shared" ca="1" si="8"/>
        <v>7</v>
      </c>
      <c r="S70" s="4" t="str">
        <f t="shared" ca="1" si="9"/>
        <v>0000000</v>
      </c>
      <c r="T70" s="4" t="str">
        <f t="shared" ca="1" si="10"/>
        <v>0000000892086</v>
      </c>
      <c r="U70" s="4">
        <f t="shared" ca="1" si="11"/>
        <v>13</v>
      </c>
      <c r="W70" s="4" t="str">
        <f t="shared" ca="1" si="12"/>
        <v>00</v>
      </c>
      <c r="X70" s="48">
        <v>0</v>
      </c>
      <c r="Y70" s="6">
        <f t="shared" si="13"/>
        <v>0</v>
      </c>
      <c r="Z70" s="6" t="str">
        <f t="shared" ca="1" si="14"/>
        <v/>
      </c>
    </row>
    <row r="71" spans="1:26" x14ac:dyDescent="0.25">
      <c r="A71" s="31" t="str">
        <f t="shared" si="17"/>
        <v/>
      </c>
      <c r="B71" s="10">
        <f t="shared" ref="B71:B105" ca="1" si="18">RANDBETWEEN(1,999999)</f>
        <v>966068</v>
      </c>
      <c r="C71" s="16" t="str">
        <f t="shared" si="15"/>
        <v/>
      </c>
      <c r="D71" s="12"/>
      <c r="E71" s="11"/>
      <c r="F71" s="11"/>
      <c r="G71" s="11"/>
      <c r="H71" s="11"/>
      <c r="I71" s="17" t="str">
        <f>IF(H71="","",(VLOOKUP(H71,INFO!A:B,2,FALSE)))</f>
        <v/>
      </c>
      <c r="J71" s="40" t="str">
        <f t="shared" ref="J71:J105" ca="1" si="19">IF(D71="","",(TODAY()+15))</f>
        <v/>
      </c>
      <c r="K71" s="16" t="str">
        <f t="shared" ref="K71:K105" si="20">IF(D71="","",(CONCATENATE((IF(DAY(J71)&lt;10,CONCATENATE("0",DAY(J71)),DAY(J71))),"/",(IF(MONTH(J71)&lt;10,CONCATENATE("0",MONTH(J71)),MONTH(J71))),"/",(YEAR(J71)))))</f>
        <v/>
      </c>
      <c r="L71" s="29"/>
      <c r="N71" s="4" t="str">
        <f t="shared" ref="N71:N105" ca="1" si="21">CONCATENATE(A71,B71)</f>
        <v>966068</v>
      </c>
      <c r="O71" s="4" t="str">
        <f t="shared" ref="O71:O105" ca="1" si="22">IFERROR(CONCATENATE(RIGHT(YEAR(J71),2),MID(K71,4,2)),"")</f>
        <v/>
      </c>
      <c r="P71" s="4">
        <f t="shared" ref="P71:P105" ca="1" si="23">LEN(N71)</f>
        <v>6</v>
      </c>
      <c r="Q71" s="4">
        <f t="shared" ref="Q71:Q105" ca="1" si="24">LEN(O71)</f>
        <v>0</v>
      </c>
      <c r="R71" s="4">
        <f t="shared" ref="R71:R105" ca="1" si="25">13-P71-Q71</f>
        <v>7</v>
      </c>
      <c r="S71" s="4" t="str">
        <f t="shared" ref="S71:S105" ca="1" si="26">REPT("0",R71)</f>
        <v>0000000</v>
      </c>
      <c r="T71" s="4" t="str">
        <f t="shared" ref="T71:T105" ca="1" si="27">CONCATENATE(A71,O71,S71,B71)</f>
        <v>0000000966068</v>
      </c>
      <c r="U71" s="4">
        <f t="shared" ref="U71:U105" ca="1" si="28">LEN(T71)</f>
        <v>13</v>
      </c>
      <c r="W71" s="4" t="str">
        <f t="shared" ref="W71:W105" ca="1" si="29">LEFT(T71,2)</f>
        <v>00</v>
      </c>
      <c r="X71" s="48">
        <v>0</v>
      </c>
      <c r="Y71" s="6">
        <f t="shared" ref="Y71:Y105" si="30">IFERROR(I71-X71,0)</f>
        <v>0</v>
      </c>
      <c r="Z71" s="6" t="str">
        <f t="shared" ref="Z71:Z105" ca="1" si="31">IF(W71="27",Y71,I71)</f>
        <v/>
      </c>
    </row>
    <row r="72" spans="1:26" x14ac:dyDescent="0.25">
      <c r="A72" s="31" t="str">
        <f t="shared" si="17"/>
        <v/>
      </c>
      <c r="B72" s="10">
        <f t="shared" ca="1" si="18"/>
        <v>374471</v>
      </c>
      <c r="C72" s="16" t="str">
        <f t="shared" ref="C72:C104" si="32">IFERROR(IF(F72="","",C71+1),0)</f>
        <v/>
      </c>
      <c r="D72" s="12"/>
      <c r="E72" s="11"/>
      <c r="F72" s="11"/>
      <c r="G72" s="11"/>
      <c r="H72" s="11"/>
      <c r="I72" s="17" t="str">
        <f>IF(H72="","",(VLOOKUP(H72,INFO!A:B,2,FALSE)))</f>
        <v/>
      </c>
      <c r="J72" s="40" t="str">
        <f t="shared" ca="1" si="19"/>
        <v/>
      </c>
      <c r="K72" s="16" t="str">
        <f t="shared" si="20"/>
        <v/>
      </c>
      <c r="L72" s="29"/>
      <c r="N72" s="4" t="str">
        <f t="shared" ca="1" si="21"/>
        <v>374471</v>
      </c>
      <c r="O72" s="4" t="str">
        <f t="shared" ca="1" si="22"/>
        <v/>
      </c>
      <c r="P72" s="4">
        <f t="shared" ca="1" si="23"/>
        <v>6</v>
      </c>
      <c r="Q72" s="4">
        <f t="shared" ca="1" si="24"/>
        <v>0</v>
      </c>
      <c r="R72" s="4">
        <f t="shared" ca="1" si="25"/>
        <v>7</v>
      </c>
      <c r="S72" s="4" t="str">
        <f t="shared" ca="1" si="26"/>
        <v>0000000</v>
      </c>
      <c r="T72" s="4" t="str">
        <f t="shared" ca="1" si="27"/>
        <v>0000000374471</v>
      </c>
      <c r="U72" s="4">
        <f t="shared" ca="1" si="28"/>
        <v>13</v>
      </c>
      <c r="W72" s="4" t="str">
        <f t="shared" ca="1" si="29"/>
        <v>00</v>
      </c>
      <c r="X72" s="48">
        <v>0</v>
      </c>
      <c r="Y72" s="6">
        <f t="shared" si="30"/>
        <v>0</v>
      </c>
      <c r="Z72" s="6" t="str">
        <f t="shared" ca="1" si="31"/>
        <v/>
      </c>
    </row>
    <row r="73" spans="1:26" x14ac:dyDescent="0.25">
      <c r="A73" s="31" t="str">
        <f t="shared" si="17"/>
        <v/>
      </c>
      <c r="B73" s="10">
        <f t="shared" ca="1" si="18"/>
        <v>642202</v>
      </c>
      <c r="C73" s="16" t="str">
        <f t="shared" si="32"/>
        <v/>
      </c>
      <c r="D73" s="12"/>
      <c r="E73" s="11"/>
      <c r="F73" s="11"/>
      <c r="G73" s="11"/>
      <c r="H73" s="11"/>
      <c r="I73" s="17" t="str">
        <f>IF(H73="","",(VLOOKUP(H73,INFO!A:B,2,FALSE)))</f>
        <v/>
      </c>
      <c r="J73" s="40" t="str">
        <f t="shared" ca="1" si="19"/>
        <v/>
      </c>
      <c r="K73" s="16" t="str">
        <f t="shared" si="20"/>
        <v/>
      </c>
      <c r="L73" s="29"/>
      <c r="N73" s="4" t="str">
        <f t="shared" ca="1" si="21"/>
        <v>642202</v>
      </c>
      <c r="O73" s="4" t="str">
        <f t="shared" ca="1" si="22"/>
        <v/>
      </c>
      <c r="P73" s="4">
        <f t="shared" ca="1" si="23"/>
        <v>6</v>
      </c>
      <c r="Q73" s="4">
        <f t="shared" ca="1" si="24"/>
        <v>0</v>
      </c>
      <c r="R73" s="4">
        <f t="shared" ca="1" si="25"/>
        <v>7</v>
      </c>
      <c r="S73" s="4" t="str">
        <f t="shared" ca="1" si="26"/>
        <v>0000000</v>
      </c>
      <c r="T73" s="4" t="str">
        <f t="shared" ca="1" si="27"/>
        <v>0000000642202</v>
      </c>
      <c r="U73" s="4">
        <f t="shared" ca="1" si="28"/>
        <v>13</v>
      </c>
      <c r="W73" s="4" t="str">
        <f t="shared" ca="1" si="29"/>
        <v>00</v>
      </c>
      <c r="X73" s="48">
        <v>0</v>
      </c>
      <c r="Y73" s="6">
        <f t="shared" si="30"/>
        <v>0</v>
      </c>
      <c r="Z73" s="6" t="str">
        <f t="shared" ca="1" si="31"/>
        <v/>
      </c>
    </row>
    <row r="74" spans="1:26" x14ac:dyDescent="0.25">
      <c r="A74" s="31" t="str">
        <f t="shared" si="17"/>
        <v/>
      </c>
      <c r="B74" s="10">
        <f t="shared" ca="1" si="18"/>
        <v>495595</v>
      </c>
      <c r="C74" s="16" t="str">
        <f t="shared" si="32"/>
        <v/>
      </c>
      <c r="D74" s="12"/>
      <c r="E74" s="11"/>
      <c r="F74" s="11"/>
      <c r="G74" s="11"/>
      <c r="H74" s="11"/>
      <c r="I74" s="17" t="str">
        <f>IF(H74="","",(VLOOKUP(H74,INFO!A:B,2,FALSE)))</f>
        <v/>
      </c>
      <c r="J74" s="40" t="str">
        <f t="shared" ca="1" si="19"/>
        <v/>
      </c>
      <c r="K74" s="16" t="str">
        <f t="shared" si="20"/>
        <v/>
      </c>
      <c r="L74" s="29"/>
      <c r="N74" s="4" t="str">
        <f t="shared" ca="1" si="21"/>
        <v>495595</v>
      </c>
      <c r="O74" s="4" t="str">
        <f t="shared" ca="1" si="22"/>
        <v/>
      </c>
      <c r="P74" s="4">
        <f t="shared" ca="1" si="23"/>
        <v>6</v>
      </c>
      <c r="Q74" s="4">
        <f t="shared" ca="1" si="24"/>
        <v>0</v>
      </c>
      <c r="R74" s="4">
        <f t="shared" ca="1" si="25"/>
        <v>7</v>
      </c>
      <c r="S74" s="4" t="str">
        <f t="shared" ca="1" si="26"/>
        <v>0000000</v>
      </c>
      <c r="T74" s="4" t="str">
        <f t="shared" ca="1" si="27"/>
        <v>0000000495595</v>
      </c>
      <c r="U74" s="4">
        <f t="shared" ca="1" si="28"/>
        <v>13</v>
      </c>
      <c r="W74" s="4" t="str">
        <f t="shared" ca="1" si="29"/>
        <v>00</v>
      </c>
      <c r="X74" s="48">
        <v>0</v>
      </c>
      <c r="Y74" s="6">
        <f t="shared" si="30"/>
        <v>0</v>
      </c>
      <c r="Z74" s="6" t="str">
        <f t="shared" ca="1" si="31"/>
        <v/>
      </c>
    </row>
    <row r="75" spans="1:26" x14ac:dyDescent="0.25">
      <c r="A75" s="31" t="str">
        <f t="shared" si="17"/>
        <v/>
      </c>
      <c r="B75" s="10">
        <f t="shared" ca="1" si="18"/>
        <v>262503</v>
      </c>
      <c r="C75" s="16" t="str">
        <f t="shared" si="32"/>
        <v/>
      </c>
      <c r="D75" s="12"/>
      <c r="E75" s="11"/>
      <c r="F75" s="11"/>
      <c r="G75" s="11"/>
      <c r="H75" s="11"/>
      <c r="I75" s="17" t="str">
        <f>IF(H75="","",(VLOOKUP(H75,INFO!A:B,2,FALSE)))</f>
        <v/>
      </c>
      <c r="J75" s="40" t="str">
        <f t="shared" ca="1" si="19"/>
        <v/>
      </c>
      <c r="K75" s="16" t="str">
        <f t="shared" si="20"/>
        <v/>
      </c>
      <c r="L75" s="29"/>
      <c r="N75" s="4" t="str">
        <f t="shared" ca="1" si="21"/>
        <v>262503</v>
      </c>
      <c r="O75" s="4" t="str">
        <f t="shared" ca="1" si="22"/>
        <v/>
      </c>
      <c r="P75" s="4">
        <f t="shared" ca="1" si="23"/>
        <v>6</v>
      </c>
      <c r="Q75" s="4">
        <f t="shared" ca="1" si="24"/>
        <v>0</v>
      </c>
      <c r="R75" s="4">
        <f t="shared" ca="1" si="25"/>
        <v>7</v>
      </c>
      <c r="S75" s="4" t="str">
        <f t="shared" ca="1" si="26"/>
        <v>0000000</v>
      </c>
      <c r="T75" s="4" t="str">
        <f t="shared" ca="1" si="27"/>
        <v>0000000262503</v>
      </c>
      <c r="U75" s="4">
        <f t="shared" ca="1" si="28"/>
        <v>13</v>
      </c>
      <c r="W75" s="4" t="str">
        <f t="shared" ca="1" si="29"/>
        <v>00</v>
      </c>
      <c r="X75" s="48">
        <v>0</v>
      </c>
      <c r="Y75" s="6">
        <f t="shared" si="30"/>
        <v>0</v>
      </c>
      <c r="Z75" s="6" t="str">
        <f t="shared" ca="1" si="31"/>
        <v/>
      </c>
    </row>
    <row r="76" spans="1:26" x14ac:dyDescent="0.25">
      <c r="A76" s="31" t="str">
        <f t="shared" si="17"/>
        <v/>
      </c>
      <c r="B76" s="10">
        <f t="shared" ca="1" si="18"/>
        <v>160819</v>
      </c>
      <c r="C76" s="16" t="str">
        <f t="shared" si="32"/>
        <v/>
      </c>
      <c r="D76" s="12"/>
      <c r="E76" s="11"/>
      <c r="F76" s="11"/>
      <c r="G76" s="11"/>
      <c r="H76" s="11"/>
      <c r="I76" s="17" t="str">
        <f>IF(H76="","",(VLOOKUP(H76,INFO!A:B,2,FALSE)))</f>
        <v/>
      </c>
      <c r="J76" s="40" t="str">
        <f t="shared" ca="1" si="19"/>
        <v/>
      </c>
      <c r="K76" s="16" t="str">
        <f t="shared" si="20"/>
        <v/>
      </c>
      <c r="L76" s="29"/>
      <c r="N76" s="4" t="str">
        <f t="shared" ca="1" si="21"/>
        <v>160819</v>
      </c>
      <c r="O76" s="4" t="str">
        <f t="shared" ca="1" si="22"/>
        <v/>
      </c>
      <c r="P76" s="4">
        <f t="shared" ca="1" si="23"/>
        <v>6</v>
      </c>
      <c r="Q76" s="4">
        <f t="shared" ca="1" si="24"/>
        <v>0</v>
      </c>
      <c r="R76" s="4">
        <f t="shared" ca="1" si="25"/>
        <v>7</v>
      </c>
      <c r="S76" s="4" t="str">
        <f t="shared" ca="1" si="26"/>
        <v>0000000</v>
      </c>
      <c r="T76" s="4" t="str">
        <f t="shared" ca="1" si="27"/>
        <v>0000000160819</v>
      </c>
      <c r="U76" s="4">
        <f t="shared" ca="1" si="28"/>
        <v>13</v>
      </c>
      <c r="W76" s="4" t="str">
        <f t="shared" ca="1" si="29"/>
        <v>00</v>
      </c>
      <c r="X76" s="48">
        <v>0</v>
      </c>
      <c r="Y76" s="6">
        <f t="shared" si="30"/>
        <v>0</v>
      </c>
      <c r="Z76" s="6" t="str">
        <f t="shared" ca="1" si="31"/>
        <v/>
      </c>
    </row>
    <row r="77" spans="1:26" x14ac:dyDescent="0.25">
      <c r="A77" s="31" t="str">
        <f t="shared" si="17"/>
        <v/>
      </c>
      <c r="B77" s="10">
        <f t="shared" ca="1" si="18"/>
        <v>402149</v>
      </c>
      <c r="C77" s="16" t="str">
        <f t="shared" si="32"/>
        <v/>
      </c>
      <c r="D77" s="12"/>
      <c r="E77" s="11"/>
      <c r="F77" s="11"/>
      <c r="G77" s="11"/>
      <c r="H77" s="11"/>
      <c r="I77" s="17" t="str">
        <f>IF(H77="","",(VLOOKUP(H77,INFO!A:B,2,FALSE)))</f>
        <v/>
      </c>
      <c r="J77" s="40" t="str">
        <f t="shared" ca="1" si="19"/>
        <v/>
      </c>
      <c r="K77" s="16" t="str">
        <f t="shared" si="20"/>
        <v/>
      </c>
      <c r="L77" s="29"/>
      <c r="N77" s="4" t="str">
        <f t="shared" ca="1" si="21"/>
        <v>402149</v>
      </c>
      <c r="O77" s="4" t="str">
        <f t="shared" ca="1" si="22"/>
        <v/>
      </c>
      <c r="P77" s="4">
        <f t="shared" ca="1" si="23"/>
        <v>6</v>
      </c>
      <c r="Q77" s="4">
        <f t="shared" ca="1" si="24"/>
        <v>0</v>
      </c>
      <c r="R77" s="4">
        <f t="shared" ca="1" si="25"/>
        <v>7</v>
      </c>
      <c r="S77" s="4" t="str">
        <f t="shared" ca="1" si="26"/>
        <v>0000000</v>
      </c>
      <c r="T77" s="4" t="str">
        <f t="shared" ca="1" si="27"/>
        <v>0000000402149</v>
      </c>
      <c r="U77" s="4">
        <f t="shared" ca="1" si="28"/>
        <v>13</v>
      </c>
      <c r="W77" s="4" t="str">
        <f t="shared" ca="1" si="29"/>
        <v>00</v>
      </c>
      <c r="X77" s="48">
        <v>0</v>
      </c>
      <c r="Y77" s="6">
        <f t="shared" si="30"/>
        <v>0</v>
      </c>
      <c r="Z77" s="6" t="str">
        <f t="shared" ca="1" si="31"/>
        <v/>
      </c>
    </row>
    <row r="78" spans="1:26" x14ac:dyDescent="0.25">
      <c r="A78" s="31" t="str">
        <f t="shared" si="17"/>
        <v/>
      </c>
      <c r="B78" s="10">
        <f t="shared" ca="1" si="18"/>
        <v>513149</v>
      </c>
      <c r="C78" s="16" t="str">
        <f t="shared" si="32"/>
        <v/>
      </c>
      <c r="D78" s="12"/>
      <c r="E78" s="11"/>
      <c r="F78" s="11"/>
      <c r="G78" s="11"/>
      <c r="H78" s="11"/>
      <c r="I78" s="17" t="str">
        <f>IF(H78="","",(VLOOKUP(H78,INFO!A:B,2,FALSE)))</f>
        <v/>
      </c>
      <c r="J78" s="40" t="str">
        <f t="shared" ca="1" si="19"/>
        <v/>
      </c>
      <c r="K78" s="16" t="str">
        <f t="shared" si="20"/>
        <v/>
      </c>
      <c r="L78" s="29"/>
      <c r="N78" s="4" t="str">
        <f t="shared" ca="1" si="21"/>
        <v>513149</v>
      </c>
      <c r="O78" s="4" t="str">
        <f t="shared" ca="1" si="22"/>
        <v/>
      </c>
      <c r="P78" s="4">
        <f t="shared" ca="1" si="23"/>
        <v>6</v>
      </c>
      <c r="Q78" s="4">
        <f t="shared" ca="1" si="24"/>
        <v>0</v>
      </c>
      <c r="R78" s="4">
        <f t="shared" ca="1" si="25"/>
        <v>7</v>
      </c>
      <c r="S78" s="4" t="str">
        <f t="shared" ca="1" si="26"/>
        <v>0000000</v>
      </c>
      <c r="T78" s="4" t="str">
        <f t="shared" ca="1" si="27"/>
        <v>0000000513149</v>
      </c>
      <c r="U78" s="4">
        <f t="shared" ca="1" si="28"/>
        <v>13</v>
      </c>
      <c r="W78" s="4" t="str">
        <f t="shared" ca="1" si="29"/>
        <v>00</v>
      </c>
      <c r="X78" s="48">
        <v>0</v>
      </c>
      <c r="Y78" s="6">
        <f t="shared" si="30"/>
        <v>0</v>
      </c>
      <c r="Z78" s="6" t="str">
        <f t="shared" ca="1" si="31"/>
        <v/>
      </c>
    </row>
    <row r="79" spans="1:26" x14ac:dyDescent="0.25">
      <c r="A79" s="31" t="str">
        <f t="shared" si="17"/>
        <v/>
      </c>
      <c r="B79" s="10">
        <f t="shared" ca="1" si="18"/>
        <v>89674</v>
      </c>
      <c r="C79" s="16" t="str">
        <f t="shared" si="32"/>
        <v/>
      </c>
      <c r="D79" s="12"/>
      <c r="E79" s="11"/>
      <c r="F79" s="11"/>
      <c r="G79" s="11"/>
      <c r="H79" s="11"/>
      <c r="I79" s="17" t="str">
        <f>IF(H79="","",(VLOOKUP(H79,INFO!A:B,2,FALSE)))</f>
        <v/>
      </c>
      <c r="J79" s="40" t="str">
        <f t="shared" ca="1" si="19"/>
        <v/>
      </c>
      <c r="K79" s="16" t="str">
        <f t="shared" si="20"/>
        <v/>
      </c>
      <c r="L79" s="29"/>
      <c r="N79" s="4" t="str">
        <f t="shared" ca="1" si="21"/>
        <v>89674</v>
      </c>
      <c r="O79" s="4" t="str">
        <f t="shared" ca="1" si="22"/>
        <v/>
      </c>
      <c r="P79" s="4">
        <f t="shared" ca="1" si="23"/>
        <v>5</v>
      </c>
      <c r="Q79" s="4">
        <f t="shared" ca="1" si="24"/>
        <v>0</v>
      </c>
      <c r="R79" s="4">
        <f t="shared" ca="1" si="25"/>
        <v>8</v>
      </c>
      <c r="S79" s="4" t="str">
        <f t="shared" ca="1" si="26"/>
        <v>00000000</v>
      </c>
      <c r="T79" s="4" t="str">
        <f t="shared" ca="1" si="27"/>
        <v>0000000089674</v>
      </c>
      <c r="U79" s="4">
        <f t="shared" ca="1" si="28"/>
        <v>13</v>
      </c>
      <c r="W79" s="4" t="str">
        <f t="shared" ca="1" si="29"/>
        <v>00</v>
      </c>
      <c r="X79" s="48">
        <v>0</v>
      </c>
      <c r="Y79" s="6">
        <f t="shared" si="30"/>
        <v>0</v>
      </c>
      <c r="Z79" s="6" t="str">
        <f t="shared" ca="1" si="31"/>
        <v/>
      </c>
    </row>
    <row r="80" spans="1:26" x14ac:dyDescent="0.25">
      <c r="A80" s="31" t="str">
        <f t="shared" si="17"/>
        <v/>
      </c>
      <c r="B80" s="10">
        <f t="shared" ca="1" si="18"/>
        <v>475391</v>
      </c>
      <c r="C80" s="16" t="str">
        <f t="shared" si="32"/>
        <v/>
      </c>
      <c r="D80" s="12"/>
      <c r="E80" s="11"/>
      <c r="F80" s="11"/>
      <c r="G80" s="11"/>
      <c r="H80" s="11"/>
      <c r="I80" s="17" t="str">
        <f>IF(H80="","",(VLOOKUP(H80,INFO!A:B,2,FALSE)))</f>
        <v/>
      </c>
      <c r="J80" s="40" t="str">
        <f t="shared" ca="1" si="19"/>
        <v/>
      </c>
      <c r="K80" s="16" t="str">
        <f t="shared" si="20"/>
        <v/>
      </c>
      <c r="L80" s="29"/>
      <c r="N80" s="4" t="str">
        <f t="shared" ca="1" si="21"/>
        <v>475391</v>
      </c>
      <c r="O80" s="4" t="str">
        <f t="shared" ca="1" si="22"/>
        <v/>
      </c>
      <c r="P80" s="4">
        <f t="shared" ca="1" si="23"/>
        <v>6</v>
      </c>
      <c r="Q80" s="4">
        <f t="shared" ca="1" si="24"/>
        <v>0</v>
      </c>
      <c r="R80" s="4">
        <f t="shared" ca="1" si="25"/>
        <v>7</v>
      </c>
      <c r="S80" s="4" t="str">
        <f t="shared" ca="1" si="26"/>
        <v>0000000</v>
      </c>
      <c r="T80" s="4" t="str">
        <f t="shared" ca="1" si="27"/>
        <v>0000000475391</v>
      </c>
      <c r="U80" s="4">
        <f t="shared" ca="1" si="28"/>
        <v>13</v>
      </c>
      <c r="W80" s="4" t="str">
        <f t="shared" ca="1" si="29"/>
        <v>00</v>
      </c>
      <c r="X80" s="48">
        <v>0</v>
      </c>
      <c r="Y80" s="6">
        <f t="shared" si="30"/>
        <v>0</v>
      </c>
      <c r="Z80" s="6" t="str">
        <f t="shared" ca="1" si="31"/>
        <v/>
      </c>
    </row>
    <row r="81" spans="1:26" x14ac:dyDescent="0.25">
      <c r="A81" s="31" t="str">
        <f t="shared" si="17"/>
        <v/>
      </c>
      <c r="B81" s="10">
        <f t="shared" ca="1" si="18"/>
        <v>679032</v>
      </c>
      <c r="C81" s="16" t="str">
        <f t="shared" si="32"/>
        <v/>
      </c>
      <c r="D81" s="12"/>
      <c r="E81" s="11"/>
      <c r="F81" s="11"/>
      <c r="G81" s="11"/>
      <c r="H81" s="11"/>
      <c r="I81" s="17" t="str">
        <f>IF(H81="","",(VLOOKUP(H81,INFO!A:B,2,FALSE)))</f>
        <v/>
      </c>
      <c r="J81" s="40" t="str">
        <f t="shared" ca="1" si="19"/>
        <v/>
      </c>
      <c r="K81" s="16" t="str">
        <f t="shared" si="20"/>
        <v/>
      </c>
      <c r="L81" s="29"/>
      <c r="N81" s="4" t="str">
        <f t="shared" ca="1" si="21"/>
        <v>679032</v>
      </c>
      <c r="O81" s="4" t="str">
        <f t="shared" ca="1" si="22"/>
        <v/>
      </c>
      <c r="P81" s="4">
        <f t="shared" ca="1" si="23"/>
        <v>6</v>
      </c>
      <c r="Q81" s="4">
        <f t="shared" ca="1" si="24"/>
        <v>0</v>
      </c>
      <c r="R81" s="4">
        <f t="shared" ca="1" si="25"/>
        <v>7</v>
      </c>
      <c r="S81" s="4" t="str">
        <f t="shared" ca="1" si="26"/>
        <v>0000000</v>
      </c>
      <c r="T81" s="4" t="str">
        <f t="shared" ca="1" si="27"/>
        <v>0000000679032</v>
      </c>
      <c r="U81" s="4">
        <f t="shared" ca="1" si="28"/>
        <v>13</v>
      </c>
      <c r="W81" s="4" t="str">
        <f t="shared" ca="1" si="29"/>
        <v>00</v>
      </c>
      <c r="X81" s="48">
        <v>0</v>
      </c>
      <c r="Y81" s="6">
        <f t="shared" si="30"/>
        <v>0</v>
      </c>
      <c r="Z81" s="6" t="str">
        <f t="shared" ca="1" si="31"/>
        <v/>
      </c>
    </row>
    <row r="82" spans="1:26" x14ac:dyDescent="0.25">
      <c r="A82" s="31" t="str">
        <f t="shared" si="17"/>
        <v/>
      </c>
      <c r="B82" s="10">
        <f t="shared" ca="1" si="18"/>
        <v>44205</v>
      </c>
      <c r="C82" s="16" t="str">
        <f t="shared" si="32"/>
        <v/>
      </c>
      <c r="D82" s="12"/>
      <c r="E82" s="11"/>
      <c r="F82" s="11"/>
      <c r="G82" s="11"/>
      <c r="H82" s="11"/>
      <c r="I82" s="17" t="str">
        <f>IF(H82="","",(VLOOKUP(H82,INFO!A:B,2,FALSE)))</f>
        <v/>
      </c>
      <c r="J82" s="40" t="str">
        <f t="shared" ca="1" si="19"/>
        <v/>
      </c>
      <c r="K82" s="16" t="str">
        <f t="shared" si="20"/>
        <v/>
      </c>
      <c r="L82" s="29"/>
      <c r="N82" s="4" t="str">
        <f t="shared" ca="1" si="21"/>
        <v>44205</v>
      </c>
      <c r="O82" s="4" t="str">
        <f t="shared" ca="1" si="22"/>
        <v/>
      </c>
      <c r="P82" s="4">
        <f t="shared" ca="1" si="23"/>
        <v>5</v>
      </c>
      <c r="Q82" s="4">
        <f t="shared" ca="1" si="24"/>
        <v>0</v>
      </c>
      <c r="R82" s="4">
        <f t="shared" ca="1" si="25"/>
        <v>8</v>
      </c>
      <c r="S82" s="4" t="str">
        <f t="shared" ca="1" si="26"/>
        <v>00000000</v>
      </c>
      <c r="T82" s="4" t="str">
        <f t="shared" ca="1" si="27"/>
        <v>0000000044205</v>
      </c>
      <c r="U82" s="4">
        <f t="shared" ca="1" si="28"/>
        <v>13</v>
      </c>
      <c r="W82" s="4" t="str">
        <f t="shared" ca="1" si="29"/>
        <v>00</v>
      </c>
      <c r="X82" s="48">
        <v>0</v>
      </c>
      <c r="Y82" s="6">
        <f t="shared" si="30"/>
        <v>0</v>
      </c>
      <c r="Z82" s="6" t="str">
        <f t="shared" ca="1" si="31"/>
        <v/>
      </c>
    </row>
    <row r="83" spans="1:26" x14ac:dyDescent="0.25">
      <c r="A83" s="31" t="str">
        <f t="shared" si="17"/>
        <v/>
      </c>
      <c r="B83" s="10">
        <f t="shared" ca="1" si="18"/>
        <v>762942</v>
      </c>
      <c r="C83" s="16" t="str">
        <f t="shared" si="32"/>
        <v/>
      </c>
      <c r="D83" s="12"/>
      <c r="E83" s="11"/>
      <c r="F83" s="11"/>
      <c r="G83" s="11"/>
      <c r="H83" s="11"/>
      <c r="I83" s="17" t="str">
        <f>IF(H83="","",(VLOOKUP(H83,INFO!A:B,2,FALSE)))</f>
        <v/>
      </c>
      <c r="J83" s="40" t="str">
        <f t="shared" ca="1" si="19"/>
        <v/>
      </c>
      <c r="K83" s="16" t="str">
        <f t="shared" si="20"/>
        <v/>
      </c>
      <c r="L83" s="29"/>
      <c r="N83" s="4" t="str">
        <f t="shared" ca="1" si="21"/>
        <v>762942</v>
      </c>
      <c r="O83" s="4" t="str">
        <f t="shared" ca="1" si="22"/>
        <v/>
      </c>
      <c r="P83" s="4">
        <f t="shared" ca="1" si="23"/>
        <v>6</v>
      </c>
      <c r="Q83" s="4">
        <f t="shared" ca="1" si="24"/>
        <v>0</v>
      </c>
      <c r="R83" s="4">
        <f t="shared" ca="1" si="25"/>
        <v>7</v>
      </c>
      <c r="S83" s="4" t="str">
        <f t="shared" ca="1" si="26"/>
        <v>0000000</v>
      </c>
      <c r="T83" s="4" t="str">
        <f t="shared" ca="1" si="27"/>
        <v>0000000762942</v>
      </c>
      <c r="U83" s="4">
        <f t="shared" ca="1" si="28"/>
        <v>13</v>
      </c>
      <c r="W83" s="4" t="str">
        <f t="shared" ca="1" si="29"/>
        <v>00</v>
      </c>
      <c r="X83" s="48">
        <v>0</v>
      </c>
      <c r="Y83" s="6">
        <f t="shared" si="30"/>
        <v>0</v>
      </c>
      <c r="Z83" s="6" t="str">
        <f t="shared" ca="1" si="31"/>
        <v/>
      </c>
    </row>
    <row r="84" spans="1:26" x14ac:dyDescent="0.25">
      <c r="A84" s="31" t="str">
        <f t="shared" si="17"/>
        <v/>
      </c>
      <c r="B84" s="10">
        <f t="shared" ca="1" si="18"/>
        <v>323330</v>
      </c>
      <c r="C84" s="16" t="str">
        <f t="shared" si="32"/>
        <v/>
      </c>
      <c r="D84" s="12"/>
      <c r="E84" s="11"/>
      <c r="F84" s="11"/>
      <c r="G84" s="11"/>
      <c r="H84" s="11"/>
      <c r="I84" s="17" t="str">
        <f>IF(H84="","",(VLOOKUP(H84,INFO!A:B,2,FALSE)))</f>
        <v/>
      </c>
      <c r="J84" s="40" t="str">
        <f t="shared" ca="1" si="19"/>
        <v/>
      </c>
      <c r="K84" s="16" t="str">
        <f t="shared" si="20"/>
        <v/>
      </c>
      <c r="L84" s="29"/>
      <c r="N84" s="4" t="str">
        <f t="shared" ca="1" si="21"/>
        <v>323330</v>
      </c>
      <c r="O84" s="4" t="str">
        <f t="shared" ca="1" si="22"/>
        <v/>
      </c>
      <c r="P84" s="4">
        <f t="shared" ca="1" si="23"/>
        <v>6</v>
      </c>
      <c r="Q84" s="4">
        <f t="shared" ca="1" si="24"/>
        <v>0</v>
      </c>
      <c r="R84" s="4">
        <f t="shared" ca="1" si="25"/>
        <v>7</v>
      </c>
      <c r="S84" s="4" t="str">
        <f t="shared" ca="1" si="26"/>
        <v>0000000</v>
      </c>
      <c r="T84" s="4" t="str">
        <f t="shared" ca="1" si="27"/>
        <v>0000000323330</v>
      </c>
      <c r="U84" s="4">
        <f t="shared" ca="1" si="28"/>
        <v>13</v>
      </c>
      <c r="W84" s="4" t="str">
        <f t="shared" ca="1" si="29"/>
        <v>00</v>
      </c>
      <c r="X84" s="48">
        <v>0</v>
      </c>
      <c r="Y84" s="6">
        <f t="shared" si="30"/>
        <v>0</v>
      </c>
      <c r="Z84" s="6" t="str">
        <f t="shared" ca="1" si="31"/>
        <v/>
      </c>
    </row>
    <row r="85" spans="1:26" x14ac:dyDescent="0.25">
      <c r="A85" s="31" t="str">
        <f t="shared" si="17"/>
        <v/>
      </c>
      <c r="B85" s="10">
        <f t="shared" ca="1" si="18"/>
        <v>938581</v>
      </c>
      <c r="C85" s="16" t="str">
        <f t="shared" si="32"/>
        <v/>
      </c>
      <c r="D85" s="12"/>
      <c r="E85" s="11"/>
      <c r="F85" s="11"/>
      <c r="G85" s="11"/>
      <c r="H85" s="11"/>
      <c r="I85" s="17" t="str">
        <f>IF(H85="","",(VLOOKUP(H85,INFO!A:B,2,FALSE)))</f>
        <v/>
      </c>
      <c r="J85" s="40" t="str">
        <f t="shared" ca="1" si="19"/>
        <v/>
      </c>
      <c r="K85" s="16" t="str">
        <f t="shared" si="20"/>
        <v/>
      </c>
      <c r="L85" s="29"/>
      <c r="N85" s="4" t="str">
        <f t="shared" ca="1" si="21"/>
        <v>938581</v>
      </c>
      <c r="O85" s="4" t="str">
        <f t="shared" ca="1" si="22"/>
        <v/>
      </c>
      <c r="P85" s="4">
        <f t="shared" ca="1" si="23"/>
        <v>6</v>
      </c>
      <c r="Q85" s="4">
        <f t="shared" ca="1" si="24"/>
        <v>0</v>
      </c>
      <c r="R85" s="4">
        <f t="shared" ca="1" si="25"/>
        <v>7</v>
      </c>
      <c r="S85" s="4" t="str">
        <f t="shared" ca="1" si="26"/>
        <v>0000000</v>
      </c>
      <c r="T85" s="4" t="str">
        <f t="shared" ca="1" si="27"/>
        <v>0000000938581</v>
      </c>
      <c r="U85" s="4">
        <f t="shared" ca="1" si="28"/>
        <v>13</v>
      </c>
      <c r="W85" s="4" t="str">
        <f t="shared" ca="1" si="29"/>
        <v>00</v>
      </c>
      <c r="X85" s="48">
        <v>0</v>
      </c>
      <c r="Y85" s="6">
        <f t="shared" si="30"/>
        <v>0</v>
      </c>
      <c r="Z85" s="6" t="str">
        <f t="shared" ca="1" si="31"/>
        <v/>
      </c>
    </row>
    <row r="86" spans="1:26" x14ac:dyDescent="0.25">
      <c r="A86" s="31" t="str">
        <f t="shared" si="17"/>
        <v/>
      </c>
      <c r="B86" s="10">
        <f t="shared" ca="1" si="18"/>
        <v>127624</v>
      </c>
      <c r="C86" s="16" t="str">
        <f t="shared" si="32"/>
        <v/>
      </c>
      <c r="D86" s="12"/>
      <c r="E86" s="11"/>
      <c r="F86" s="11"/>
      <c r="G86" s="11"/>
      <c r="H86" s="11"/>
      <c r="I86" s="17" t="str">
        <f>IF(H86="","",(VLOOKUP(H86,INFO!A:B,2,FALSE)))</f>
        <v/>
      </c>
      <c r="J86" s="40" t="str">
        <f t="shared" ca="1" si="19"/>
        <v/>
      </c>
      <c r="K86" s="16" t="str">
        <f t="shared" si="20"/>
        <v/>
      </c>
      <c r="L86" s="29"/>
      <c r="N86" s="4" t="str">
        <f t="shared" ca="1" si="21"/>
        <v>127624</v>
      </c>
      <c r="O86" s="4" t="str">
        <f t="shared" ca="1" si="22"/>
        <v/>
      </c>
      <c r="P86" s="4">
        <f t="shared" ca="1" si="23"/>
        <v>6</v>
      </c>
      <c r="Q86" s="4">
        <f t="shared" ca="1" si="24"/>
        <v>0</v>
      </c>
      <c r="R86" s="4">
        <f t="shared" ca="1" si="25"/>
        <v>7</v>
      </c>
      <c r="S86" s="4" t="str">
        <f t="shared" ca="1" si="26"/>
        <v>0000000</v>
      </c>
      <c r="T86" s="4" t="str">
        <f t="shared" ca="1" si="27"/>
        <v>0000000127624</v>
      </c>
      <c r="U86" s="4">
        <f t="shared" ca="1" si="28"/>
        <v>13</v>
      </c>
      <c r="W86" s="4" t="str">
        <f t="shared" ca="1" si="29"/>
        <v>00</v>
      </c>
      <c r="X86" s="48">
        <v>0</v>
      </c>
      <c r="Y86" s="6">
        <f t="shared" si="30"/>
        <v>0</v>
      </c>
      <c r="Z86" s="6" t="str">
        <f t="shared" ca="1" si="31"/>
        <v/>
      </c>
    </row>
    <row r="87" spans="1:26" x14ac:dyDescent="0.25">
      <c r="A87" s="31" t="str">
        <f t="shared" si="17"/>
        <v/>
      </c>
      <c r="B87" s="10">
        <f t="shared" ca="1" si="18"/>
        <v>496017</v>
      </c>
      <c r="C87" s="16" t="str">
        <f t="shared" si="32"/>
        <v/>
      </c>
      <c r="D87" s="12"/>
      <c r="E87" s="11"/>
      <c r="F87" s="11"/>
      <c r="G87" s="11"/>
      <c r="H87" s="11"/>
      <c r="I87" s="17" t="str">
        <f>IF(H87="","",(VLOOKUP(H87,INFO!A:B,2,FALSE)))</f>
        <v/>
      </c>
      <c r="J87" s="40" t="str">
        <f t="shared" ca="1" si="19"/>
        <v/>
      </c>
      <c r="K87" s="16" t="str">
        <f t="shared" si="20"/>
        <v/>
      </c>
      <c r="L87" s="29"/>
      <c r="N87" s="4" t="str">
        <f t="shared" ca="1" si="21"/>
        <v>496017</v>
      </c>
      <c r="O87" s="4" t="str">
        <f t="shared" ca="1" si="22"/>
        <v/>
      </c>
      <c r="P87" s="4">
        <f t="shared" ca="1" si="23"/>
        <v>6</v>
      </c>
      <c r="Q87" s="4">
        <f t="shared" ca="1" si="24"/>
        <v>0</v>
      </c>
      <c r="R87" s="4">
        <f t="shared" ca="1" si="25"/>
        <v>7</v>
      </c>
      <c r="S87" s="4" t="str">
        <f t="shared" ca="1" si="26"/>
        <v>0000000</v>
      </c>
      <c r="T87" s="4" t="str">
        <f t="shared" ca="1" si="27"/>
        <v>0000000496017</v>
      </c>
      <c r="U87" s="4">
        <f t="shared" ca="1" si="28"/>
        <v>13</v>
      </c>
      <c r="W87" s="4" t="str">
        <f t="shared" ca="1" si="29"/>
        <v>00</v>
      </c>
      <c r="X87" s="48">
        <v>0</v>
      </c>
      <c r="Y87" s="6">
        <f t="shared" si="30"/>
        <v>0</v>
      </c>
      <c r="Z87" s="6" t="str">
        <f t="shared" ca="1" si="31"/>
        <v/>
      </c>
    </row>
    <row r="88" spans="1:26" x14ac:dyDescent="0.25">
      <c r="A88" s="31" t="str">
        <f t="shared" si="17"/>
        <v/>
      </c>
      <c r="B88" s="10">
        <f t="shared" ca="1" si="18"/>
        <v>100068</v>
      </c>
      <c r="C88" s="16" t="str">
        <f t="shared" si="32"/>
        <v/>
      </c>
      <c r="D88" s="12"/>
      <c r="E88" s="11"/>
      <c r="F88" s="11"/>
      <c r="G88" s="11"/>
      <c r="H88" s="11"/>
      <c r="I88" s="17" t="str">
        <f>IF(H88="","",(VLOOKUP(H88,INFO!A:B,2,FALSE)))</f>
        <v/>
      </c>
      <c r="J88" s="40" t="str">
        <f t="shared" ca="1" si="19"/>
        <v/>
      </c>
      <c r="K88" s="16" t="str">
        <f t="shared" si="20"/>
        <v/>
      </c>
      <c r="L88" s="29"/>
      <c r="N88" s="4" t="str">
        <f t="shared" ca="1" si="21"/>
        <v>100068</v>
      </c>
      <c r="O88" s="4" t="str">
        <f t="shared" ca="1" si="22"/>
        <v/>
      </c>
      <c r="P88" s="4">
        <f t="shared" ca="1" si="23"/>
        <v>6</v>
      </c>
      <c r="Q88" s="4">
        <f t="shared" ca="1" si="24"/>
        <v>0</v>
      </c>
      <c r="R88" s="4">
        <f t="shared" ca="1" si="25"/>
        <v>7</v>
      </c>
      <c r="S88" s="4" t="str">
        <f t="shared" ca="1" si="26"/>
        <v>0000000</v>
      </c>
      <c r="T88" s="4" t="str">
        <f t="shared" ca="1" si="27"/>
        <v>0000000100068</v>
      </c>
      <c r="U88" s="4">
        <f t="shared" ca="1" si="28"/>
        <v>13</v>
      </c>
      <c r="W88" s="4" t="str">
        <f t="shared" ca="1" si="29"/>
        <v>00</v>
      </c>
      <c r="X88" s="48">
        <v>0</v>
      </c>
      <c r="Y88" s="6">
        <f t="shared" si="30"/>
        <v>0</v>
      </c>
      <c r="Z88" s="6" t="str">
        <f t="shared" ca="1" si="31"/>
        <v/>
      </c>
    </row>
    <row r="89" spans="1:26" x14ac:dyDescent="0.25">
      <c r="A89" s="31" t="str">
        <f t="shared" si="17"/>
        <v/>
      </c>
      <c r="B89" s="10">
        <f t="shared" ca="1" si="18"/>
        <v>336458</v>
      </c>
      <c r="C89" s="16" t="str">
        <f t="shared" si="32"/>
        <v/>
      </c>
      <c r="D89" s="12"/>
      <c r="E89" s="11"/>
      <c r="F89" s="11"/>
      <c r="G89" s="11"/>
      <c r="H89" s="11"/>
      <c r="I89" s="17" t="str">
        <f>IF(H89="","",(VLOOKUP(H89,INFO!A:B,2,FALSE)))</f>
        <v/>
      </c>
      <c r="J89" s="40" t="str">
        <f t="shared" ca="1" si="19"/>
        <v/>
      </c>
      <c r="K89" s="16" t="str">
        <f t="shared" si="20"/>
        <v/>
      </c>
      <c r="L89" s="29"/>
      <c r="N89" s="4" t="str">
        <f t="shared" ca="1" si="21"/>
        <v>336458</v>
      </c>
      <c r="O89" s="4" t="str">
        <f t="shared" ca="1" si="22"/>
        <v/>
      </c>
      <c r="P89" s="4">
        <f t="shared" ca="1" si="23"/>
        <v>6</v>
      </c>
      <c r="Q89" s="4">
        <f t="shared" ca="1" si="24"/>
        <v>0</v>
      </c>
      <c r="R89" s="4">
        <f t="shared" ca="1" si="25"/>
        <v>7</v>
      </c>
      <c r="S89" s="4" t="str">
        <f t="shared" ca="1" si="26"/>
        <v>0000000</v>
      </c>
      <c r="T89" s="4" t="str">
        <f t="shared" ca="1" si="27"/>
        <v>0000000336458</v>
      </c>
      <c r="U89" s="4">
        <f t="shared" ca="1" si="28"/>
        <v>13</v>
      </c>
      <c r="W89" s="4" t="str">
        <f t="shared" ca="1" si="29"/>
        <v>00</v>
      </c>
      <c r="X89" s="48">
        <v>0</v>
      </c>
      <c r="Y89" s="6">
        <f t="shared" si="30"/>
        <v>0</v>
      </c>
      <c r="Z89" s="6" t="str">
        <f t="shared" ca="1" si="31"/>
        <v/>
      </c>
    </row>
    <row r="90" spans="1:26" x14ac:dyDescent="0.25">
      <c r="A90" s="31" t="str">
        <f t="shared" si="17"/>
        <v/>
      </c>
      <c r="B90" s="10">
        <f t="shared" ca="1" si="18"/>
        <v>210983</v>
      </c>
      <c r="C90" s="16" t="str">
        <f t="shared" si="32"/>
        <v/>
      </c>
      <c r="D90" s="12"/>
      <c r="E90" s="11"/>
      <c r="F90" s="11"/>
      <c r="G90" s="11"/>
      <c r="H90" s="11"/>
      <c r="I90" s="17" t="str">
        <f>IF(H90="","",(VLOOKUP(H90,INFO!A:B,2,FALSE)))</f>
        <v/>
      </c>
      <c r="J90" s="40" t="str">
        <f t="shared" ca="1" si="19"/>
        <v/>
      </c>
      <c r="K90" s="16" t="str">
        <f t="shared" si="20"/>
        <v/>
      </c>
      <c r="L90" s="29"/>
      <c r="N90" s="4" t="str">
        <f t="shared" ca="1" si="21"/>
        <v>210983</v>
      </c>
      <c r="O90" s="4" t="str">
        <f t="shared" ca="1" si="22"/>
        <v/>
      </c>
      <c r="P90" s="4">
        <f t="shared" ca="1" si="23"/>
        <v>6</v>
      </c>
      <c r="Q90" s="4">
        <f t="shared" ca="1" si="24"/>
        <v>0</v>
      </c>
      <c r="R90" s="4">
        <f t="shared" ca="1" si="25"/>
        <v>7</v>
      </c>
      <c r="S90" s="4" t="str">
        <f t="shared" ca="1" si="26"/>
        <v>0000000</v>
      </c>
      <c r="T90" s="4" t="str">
        <f t="shared" ca="1" si="27"/>
        <v>0000000210983</v>
      </c>
      <c r="U90" s="4">
        <f t="shared" ca="1" si="28"/>
        <v>13</v>
      </c>
      <c r="W90" s="4" t="str">
        <f t="shared" ca="1" si="29"/>
        <v>00</v>
      </c>
      <c r="X90" s="48">
        <v>0</v>
      </c>
      <c r="Y90" s="6">
        <f t="shared" si="30"/>
        <v>0</v>
      </c>
      <c r="Z90" s="6" t="str">
        <f t="shared" ca="1" si="31"/>
        <v/>
      </c>
    </row>
    <row r="91" spans="1:26" x14ac:dyDescent="0.25">
      <c r="A91" s="31" t="str">
        <f t="shared" si="17"/>
        <v/>
      </c>
      <c r="B91" s="10">
        <f t="shared" ca="1" si="18"/>
        <v>697796</v>
      </c>
      <c r="C91" s="16" t="str">
        <f t="shared" si="32"/>
        <v/>
      </c>
      <c r="D91" s="12"/>
      <c r="E91" s="11"/>
      <c r="F91" s="11"/>
      <c r="G91" s="11"/>
      <c r="H91" s="11"/>
      <c r="I91" s="17" t="str">
        <f>IF(H91="","",(VLOOKUP(H91,INFO!A:B,2,FALSE)))</f>
        <v/>
      </c>
      <c r="J91" s="40" t="str">
        <f t="shared" ca="1" si="19"/>
        <v/>
      </c>
      <c r="K91" s="16" t="str">
        <f t="shared" si="20"/>
        <v/>
      </c>
      <c r="L91" s="29"/>
      <c r="N91" s="4" t="str">
        <f t="shared" ca="1" si="21"/>
        <v>697796</v>
      </c>
      <c r="O91" s="4" t="str">
        <f t="shared" ca="1" si="22"/>
        <v/>
      </c>
      <c r="P91" s="4">
        <f t="shared" ca="1" si="23"/>
        <v>6</v>
      </c>
      <c r="Q91" s="4">
        <f t="shared" ca="1" si="24"/>
        <v>0</v>
      </c>
      <c r="R91" s="4">
        <f t="shared" ca="1" si="25"/>
        <v>7</v>
      </c>
      <c r="S91" s="4" t="str">
        <f t="shared" ca="1" si="26"/>
        <v>0000000</v>
      </c>
      <c r="T91" s="4" t="str">
        <f t="shared" ca="1" si="27"/>
        <v>0000000697796</v>
      </c>
      <c r="U91" s="4">
        <f t="shared" ca="1" si="28"/>
        <v>13</v>
      </c>
      <c r="W91" s="4" t="str">
        <f t="shared" ca="1" si="29"/>
        <v>00</v>
      </c>
      <c r="X91" s="48">
        <v>0</v>
      </c>
      <c r="Y91" s="6">
        <f t="shared" si="30"/>
        <v>0</v>
      </c>
      <c r="Z91" s="6" t="str">
        <f t="shared" ca="1" si="31"/>
        <v/>
      </c>
    </row>
    <row r="92" spans="1:26" x14ac:dyDescent="0.25">
      <c r="A92" s="31" t="str">
        <f t="shared" si="17"/>
        <v/>
      </c>
      <c r="B92" s="10">
        <f t="shared" ca="1" si="18"/>
        <v>207540</v>
      </c>
      <c r="C92" s="16" t="str">
        <f t="shared" si="32"/>
        <v/>
      </c>
      <c r="D92" s="12"/>
      <c r="E92" s="11"/>
      <c r="F92" s="11"/>
      <c r="G92" s="11"/>
      <c r="H92" s="11"/>
      <c r="I92" s="17" t="str">
        <f>IF(H92="","",(VLOOKUP(H92,INFO!A:B,2,FALSE)))</f>
        <v/>
      </c>
      <c r="J92" s="40" t="str">
        <f t="shared" ca="1" si="19"/>
        <v/>
      </c>
      <c r="K92" s="16" t="str">
        <f t="shared" si="20"/>
        <v/>
      </c>
      <c r="L92" s="29"/>
      <c r="N92" s="4" t="str">
        <f t="shared" ca="1" si="21"/>
        <v>207540</v>
      </c>
      <c r="O92" s="4" t="str">
        <f t="shared" ca="1" si="22"/>
        <v/>
      </c>
      <c r="P92" s="4">
        <f t="shared" ca="1" si="23"/>
        <v>6</v>
      </c>
      <c r="Q92" s="4">
        <f t="shared" ca="1" si="24"/>
        <v>0</v>
      </c>
      <c r="R92" s="4">
        <f t="shared" ca="1" si="25"/>
        <v>7</v>
      </c>
      <c r="S92" s="4" t="str">
        <f t="shared" ca="1" si="26"/>
        <v>0000000</v>
      </c>
      <c r="T92" s="4" t="str">
        <f t="shared" ca="1" si="27"/>
        <v>0000000207540</v>
      </c>
      <c r="U92" s="4">
        <f t="shared" ca="1" si="28"/>
        <v>13</v>
      </c>
      <c r="W92" s="4" t="str">
        <f t="shared" ca="1" si="29"/>
        <v>00</v>
      </c>
      <c r="X92" s="48">
        <v>0</v>
      </c>
      <c r="Y92" s="6">
        <f t="shared" si="30"/>
        <v>0</v>
      </c>
      <c r="Z92" s="6" t="str">
        <f t="shared" ca="1" si="31"/>
        <v/>
      </c>
    </row>
    <row r="93" spans="1:26" x14ac:dyDescent="0.25">
      <c r="A93" s="31" t="str">
        <f t="shared" si="17"/>
        <v/>
      </c>
      <c r="B93" s="10">
        <f t="shared" ca="1" si="18"/>
        <v>165564</v>
      </c>
      <c r="C93" s="16" t="str">
        <f t="shared" si="32"/>
        <v/>
      </c>
      <c r="D93" s="12"/>
      <c r="E93" s="11"/>
      <c r="F93" s="11"/>
      <c r="G93" s="11"/>
      <c r="H93" s="11"/>
      <c r="I93" s="17" t="str">
        <f>IF(H93="","",(VLOOKUP(H93,INFO!A:B,2,FALSE)))</f>
        <v/>
      </c>
      <c r="J93" s="40" t="str">
        <f t="shared" ca="1" si="19"/>
        <v/>
      </c>
      <c r="K93" s="16" t="str">
        <f t="shared" si="20"/>
        <v/>
      </c>
      <c r="L93" s="29"/>
      <c r="N93" s="4" t="str">
        <f t="shared" ca="1" si="21"/>
        <v>165564</v>
      </c>
      <c r="O93" s="4" t="str">
        <f t="shared" ca="1" si="22"/>
        <v/>
      </c>
      <c r="P93" s="4">
        <f t="shared" ca="1" si="23"/>
        <v>6</v>
      </c>
      <c r="Q93" s="4">
        <f t="shared" ca="1" si="24"/>
        <v>0</v>
      </c>
      <c r="R93" s="4">
        <f t="shared" ca="1" si="25"/>
        <v>7</v>
      </c>
      <c r="S93" s="4" t="str">
        <f t="shared" ca="1" si="26"/>
        <v>0000000</v>
      </c>
      <c r="T93" s="4" t="str">
        <f t="shared" ca="1" si="27"/>
        <v>0000000165564</v>
      </c>
      <c r="U93" s="4">
        <f t="shared" ca="1" si="28"/>
        <v>13</v>
      </c>
      <c r="W93" s="4" t="str">
        <f t="shared" ca="1" si="29"/>
        <v>00</v>
      </c>
      <c r="X93" s="48">
        <v>0</v>
      </c>
      <c r="Y93" s="6">
        <f t="shared" si="30"/>
        <v>0</v>
      </c>
      <c r="Z93" s="6" t="str">
        <f t="shared" ca="1" si="31"/>
        <v/>
      </c>
    </row>
    <row r="94" spans="1:26" x14ac:dyDescent="0.25">
      <c r="A94" s="31" t="str">
        <f t="shared" si="17"/>
        <v/>
      </c>
      <c r="B94" s="10">
        <f t="shared" ca="1" si="18"/>
        <v>125837</v>
      </c>
      <c r="C94" s="16" t="str">
        <f t="shared" si="32"/>
        <v/>
      </c>
      <c r="D94" s="12"/>
      <c r="E94" s="11"/>
      <c r="F94" s="11"/>
      <c r="G94" s="11"/>
      <c r="H94" s="11"/>
      <c r="I94" s="17" t="str">
        <f>IF(H94="","",(VLOOKUP(H94,INFO!A:B,2,FALSE)))</f>
        <v/>
      </c>
      <c r="J94" s="40" t="str">
        <f t="shared" ca="1" si="19"/>
        <v/>
      </c>
      <c r="K94" s="16" t="str">
        <f t="shared" si="20"/>
        <v/>
      </c>
      <c r="L94" s="29"/>
      <c r="N94" s="4" t="str">
        <f t="shared" ca="1" si="21"/>
        <v>125837</v>
      </c>
      <c r="O94" s="4" t="str">
        <f t="shared" ca="1" si="22"/>
        <v/>
      </c>
      <c r="P94" s="4">
        <f t="shared" ca="1" si="23"/>
        <v>6</v>
      </c>
      <c r="Q94" s="4">
        <f t="shared" ca="1" si="24"/>
        <v>0</v>
      </c>
      <c r="R94" s="4">
        <f t="shared" ca="1" si="25"/>
        <v>7</v>
      </c>
      <c r="S94" s="4" t="str">
        <f t="shared" ca="1" si="26"/>
        <v>0000000</v>
      </c>
      <c r="T94" s="4" t="str">
        <f t="shared" ca="1" si="27"/>
        <v>0000000125837</v>
      </c>
      <c r="U94" s="4">
        <f t="shared" ca="1" si="28"/>
        <v>13</v>
      </c>
      <c r="W94" s="4" t="str">
        <f t="shared" ca="1" si="29"/>
        <v>00</v>
      </c>
      <c r="X94" s="48">
        <v>0</v>
      </c>
      <c r="Y94" s="6">
        <f t="shared" si="30"/>
        <v>0</v>
      </c>
      <c r="Z94" s="6" t="str">
        <f t="shared" ca="1" si="31"/>
        <v/>
      </c>
    </row>
    <row r="95" spans="1:26" x14ac:dyDescent="0.25">
      <c r="A95" s="31" t="str">
        <f t="shared" si="17"/>
        <v/>
      </c>
      <c r="B95" s="10">
        <f t="shared" ca="1" si="18"/>
        <v>701483</v>
      </c>
      <c r="C95" s="16" t="str">
        <f t="shared" si="32"/>
        <v/>
      </c>
      <c r="D95" s="12"/>
      <c r="E95" s="11"/>
      <c r="F95" s="11"/>
      <c r="G95" s="11"/>
      <c r="H95" s="11"/>
      <c r="I95" s="17" t="str">
        <f>IF(H95="","",(VLOOKUP(H95,INFO!A:B,2,FALSE)))</f>
        <v/>
      </c>
      <c r="J95" s="40" t="str">
        <f t="shared" ca="1" si="19"/>
        <v/>
      </c>
      <c r="K95" s="16" t="str">
        <f t="shared" si="20"/>
        <v/>
      </c>
      <c r="L95" s="29"/>
      <c r="N95" s="4" t="str">
        <f t="shared" ca="1" si="21"/>
        <v>701483</v>
      </c>
      <c r="O95" s="4" t="str">
        <f t="shared" ca="1" si="22"/>
        <v/>
      </c>
      <c r="P95" s="4">
        <f t="shared" ca="1" si="23"/>
        <v>6</v>
      </c>
      <c r="Q95" s="4">
        <f t="shared" ca="1" si="24"/>
        <v>0</v>
      </c>
      <c r="R95" s="4">
        <f t="shared" ca="1" si="25"/>
        <v>7</v>
      </c>
      <c r="S95" s="4" t="str">
        <f t="shared" ca="1" si="26"/>
        <v>0000000</v>
      </c>
      <c r="T95" s="4" t="str">
        <f t="shared" ca="1" si="27"/>
        <v>0000000701483</v>
      </c>
      <c r="U95" s="4">
        <f t="shared" ca="1" si="28"/>
        <v>13</v>
      </c>
      <c r="W95" s="4" t="str">
        <f t="shared" ca="1" si="29"/>
        <v>00</v>
      </c>
      <c r="X95" s="48">
        <v>0</v>
      </c>
      <c r="Y95" s="6">
        <f t="shared" si="30"/>
        <v>0</v>
      </c>
      <c r="Z95" s="6" t="str">
        <f t="shared" ca="1" si="31"/>
        <v/>
      </c>
    </row>
    <row r="96" spans="1:26" x14ac:dyDescent="0.25">
      <c r="A96" s="31" t="str">
        <f t="shared" si="17"/>
        <v/>
      </c>
      <c r="B96" s="10">
        <f t="shared" ca="1" si="18"/>
        <v>508584</v>
      </c>
      <c r="C96" s="16" t="str">
        <f t="shared" si="32"/>
        <v/>
      </c>
      <c r="D96" s="12"/>
      <c r="E96" s="11"/>
      <c r="F96" s="11"/>
      <c r="G96" s="11"/>
      <c r="H96" s="11"/>
      <c r="I96" s="17" t="str">
        <f>IF(H96="","",(VLOOKUP(H96,INFO!A:B,2,FALSE)))</f>
        <v/>
      </c>
      <c r="J96" s="40" t="str">
        <f t="shared" ca="1" si="19"/>
        <v/>
      </c>
      <c r="K96" s="16" t="str">
        <f t="shared" si="20"/>
        <v/>
      </c>
      <c r="L96" s="29"/>
      <c r="N96" s="4" t="str">
        <f t="shared" ca="1" si="21"/>
        <v>508584</v>
      </c>
      <c r="O96" s="4" t="str">
        <f t="shared" ca="1" si="22"/>
        <v/>
      </c>
      <c r="P96" s="4">
        <f t="shared" ca="1" si="23"/>
        <v>6</v>
      </c>
      <c r="Q96" s="4">
        <f t="shared" ca="1" si="24"/>
        <v>0</v>
      </c>
      <c r="R96" s="4">
        <f t="shared" ca="1" si="25"/>
        <v>7</v>
      </c>
      <c r="S96" s="4" t="str">
        <f t="shared" ca="1" si="26"/>
        <v>0000000</v>
      </c>
      <c r="T96" s="4" t="str">
        <f t="shared" ca="1" si="27"/>
        <v>0000000508584</v>
      </c>
      <c r="U96" s="4">
        <f t="shared" ca="1" si="28"/>
        <v>13</v>
      </c>
      <c r="W96" s="4" t="str">
        <f t="shared" ca="1" si="29"/>
        <v>00</v>
      </c>
      <c r="X96" s="48">
        <v>0</v>
      </c>
      <c r="Y96" s="6">
        <f t="shared" si="30"/>
        <v>0</v>
      </c>
      <c r="Z96" s="6" t="str">
        <f t="shared" ca="1" si="31"/>
        <v/>
      </c>
    </row>
    <row r="97" spans="1:26" x14ac:dyDescent="0.25">
      <c r="A97" s="31" t="str">
        <f t="shared" si="17"/>
        <v/>
      </c>
      <c r="B97" s="10">
        <f t="shared" ca="1" si="18"/>
        <v>15968</v>
      </c>
      <c r="C97" s="16" t="str">
        <f t="shared" si="32"/>
        <v/>
      </c>
      <c r="D97" s="12"/>
      <c r="E97" s="11"/>
      <c r="F97" s="11"/>
      <c r="G97" s="11"/>
      <c r="H97" s="11"/>
      <c r="I97" s="17" t="str">
        <f>IF(H97="","",(VLOOKUP(H97,INFO!A:B,2,FALSE)))</f>
        <v/>
      </c>
      <c r="J97" s="40" t="str">
        <f t="shared" ca="1" si="19"/>
        <v/>
      </c>
      <c r="K97" s="16" t="str">
        <f t="shared" si="20"/>
        <v/>
      </c>
      <c r="L97" s="29"/>
      <c r="N97" s="4" t="str">
        <f t="shared" ca="1" si="21"/>
        <v>15968</v>
      </c>
      <c r="O97" s="4" t="str">
        <f t="shared" ca="1" si="22"/>
        <v/>
      </c>
      <c r="P97" s="4">
        <f t="shared" ca="1" si="23"/>
        <v>5</v>
      </c>
      <c r="Q97" s="4">
        <f t="shared" ca="1" si="24"/>
        <v>0</v>
      </c>
      <c r="R97" s="4">
        <f t="shared" ca="1" si="25"/>
        <v>8</v>
      </c>
      <c r="S97" s="4" t="str">
        <f t="shared" ca="1" si="26"/>
        <v>00000000</v>
      </c>
      <c r="T97" s="4" t="str">
        <f t="shared" ca="1" si="27"/>
        <v>0000000015968</v>
      </c>
      <c r="U97" s="4">
        <f t="shared" ca="1" si="28"/>
        <v>13</v>
      </c>
      <c r="W97" s="4" t="str">
        <f t="shared" ca="1" si="29"/>
        <v>00</v>
      </c>
      <c r="X97" s="48">
        <v>0</v>
      </c>
      <c r="Y97" s="6">
        <f t="shared" si="30"/>
        <v>0</v>
      </c>
      <c r="Z97" s="6" t="str">
        <f t="shared" ca="1" si="31"/>
        <v/>
      </c>
    </row>
    <row r="98" spans="1:26" x14ac:dyDescent="0.25">
      <c r="A98" s="31" t="str">
        <f t="shared" si="17"/>
        <v/>
      </c>
      <c r="B98" s="10">
        <f t="shared" ca="1" si="18"/>
        <v>173146</v>
      </c>
      <c r="C98" s="16" t="str">
        <f t="shared" si="32"/>
        <v/>
      </c>
      <c r="D98" s="12"/>
      <c r="E98" s="11"/>
      <c r="F98" s="11"/>
      <c r="G98" s="11"/>
      <c r="H98" s="11"/>
      <c r="I98" s="17" t="str">
        <f>IF(H98="","",(VLOOKUP(H98,INFO!A:B,2,FALSE)))</f>
        <v/>
      </c>
      <c r="J98" s="40" t="str">
        <f t="shared" ca="1" si="19"/>
        <v/>
      </c>
      <c r="K98" s="16" t="str">
        <f t="shared" si="20"/>
        <v/>
      </c>
      <c r="L98" s="29"/>
      <c r="N98" s="4" t="str">
        <f t="shared" ca="1" si="21"/>
        <v>173146</v>
      </c>
      <c r="O98" s="4" t="str">
        <f t="shared" ca="1" si="22"/>
        <v/>
      </c>
      <c r="P98" s="4">
        <f t="shared" ca="1" si="23"/>
        <v>6</v>
      </c>
      <c r="Q98" s="4">
        <f t="shared" ca="1" si="24"/>
        <v>0</v>
      </c>
      <c r="R98" s="4">
        <f t="shared" ca="1" si="25"/>
        <v>7</v>
      </c>
      <c r="S98" s="4" t="str">
        <f t="shared" ca="1" si="26"/>
        <v>0000000</v>
      </c>
      <c r="T98" s="4" t="str">
        <f t="shared" ca="1" si="27"/>
        <v>0000000173146</v>
      </c>
      <c r="U98" s="4">
        <f t="shared" ca="1" si="28"/>
        <v>13</v>
      </c>
      <c r="W98" s="4" t="str">
        <f t="shared" ca="1" si="29"/>
        <v>00</v>
      </c>
      <c r="X98" s="48">
        <v>0</v>
      </c>
      <c r="Y98" s="6">
        <f t="shared" si="30"/>
        <v>0</v>
      </c>
      <c r="Z98" s="6" t="str">
        <f t="shared" ca="1" si="31"/>
        <v/>
      </c>
    </row>
    <row r="99" spans="1:26" x14ac:dyDescent="0.25">
      <c r="A99" s="31" t="str">
        <f t="shared" si="17"/>
        <v/>
      </c>
      <c r="B99" s="10">
        <f t="shared" ca="1" si="18"/>
        <v>665925</v>
      </c>
      <c r="C99" s="16" t="str">
        <f t="shared" si="32"/>
        <v/>
      </c>
      <c r="D99" s="12"/>
      <c r="E99" s="11"/>
      <c r="F99" s="11"/>
      <c r="G99" s="11"/>
      <c r="H99" s="11"/>
      <c r="I99" s="17" t="str">
        <f>IF(H99="","",(VLOOKUP(H99,INFO!A:B,2,FALSE)))</f>
        <v/>
      </c>
      <c r="J99" s="40" t="str">
        <f t="shared" ca="1" si="19"/>
        <v/>
      </c>
      <c r="K99" s="16" t="str">
        <f t="shared" si="20"/>
        <v/>
      </c>
      <c r="L99" s="29"/>
      <c r="N99" s="4" t="str">
        <f t="shared" ca="1" si="21"/>
        <v>665925</v>
      </c>
      <c r="O99" s="4" t="str">
        <f t="shared" ca="1" si="22"/>
        <v/>
      </c>
      <c r="P99" s="4">
        <f t="shared" ca="1" si="23"/>
        <v>6</v>
      </c>
      <c r="Q99" s="4">
        <f t="shared" ca="1" si="24"/>
        <v>0</v>
      </c>
      <c r="R99" s="4">
        <f t="shared" ca="1" si="25"/>
        <v>7</v>
      </c>
      <c r="S99" s="4" t="str">
        <f t="shared" ca="1" si="26"/>
        <v>0000000</v>
      </c>
      <c r="T99" s="4" t="str">
        <f t="shared" ca="1" si="27"/>
        <v>0000000665925</v>
      </c>
      <c r="U99" s="4">
        <f t="shared" ca="1" si="28"/>
        <v>13</v>
      </c>
      <c r="W99" s="4" t="str">
        <f t="shared" ca="1" si="29"/>
        <v>00</v>
      </c>
      <c r="X99" s="48">
        <v>0</v>
      </c>
      <c r="Y99" s="6">
        <f t="shared" si="30"/>
        <v>0</v>
      </c>
      <c r="Z99" s="6" t="str">
        <f t="shared" ca="1" si="31"/>
        <v/>
      </c>
    </row>
    <row r="100" spans="1:26" x14ac:dyDescent="0.25">
      <c r="A100" s="31" t="str">
        <f t="shared" si="17"/>
        <v/>
      </c>
      <c r="B100" s="10">
        <f t="shared" ca="1" si="18"/>
        <v>131851</v>
      </c>
      <c r="C100" s="16" t="str">
        <f t="shared" si="32"/>
        <v/>
      </c>
      <c r="D100" s="12"/>
      <c r="E100" s="11"/>
      <c r="F100" s="11"/>
      <c r="G100" s="11"/>
      <c r="H100" s="11"/>
      <c r="I100" s="17" t="str">
        <f>IF(H100="","",(VLOOKUP(H100,INFO!A:B,2,FALSE)))</f>
        <v/>
      </c>
      <c r="J100" s="40" t="str">
        <f t="shared" ca="1" si="19"/>
        <v/>
      </c>
      <c r="K100" s="16" t="str">
        <f t="shared" si="20"/>
        <v/>
      </c>
      <c r="L100" s="29"/>
      <c r="N100" s="4" t="str">
        <f t="shared" ca="1" si="21"/>
        <v>131851</v>
      </c>
      <c r="O100" s="4" t="str">
        <f t="shared" ca="1" si="22"/>
        <v/>
      </c>
      <c r="P100" s="4">
        <f t="shared" ca="1" si="23"/>
        <v>6</v>
      </c>
      <c r="Q100" s="4">
        <f t="shared" ca="1" si="24"/>
        <v>0</v>
      </c>
      <c r="R100" s="4">
        <f t="shared" ca="1" si="25"/>
        <v>7</v>
      </c>
      <c r="S100" s="4" t="str">
        <f t="shared" ca="1" si="26"/>
        <v>0000000</v>
      </c>
      <c r="T100" s="4" t="str">
        <f t="shared" ca="1" si="27"/>
        <v>0000000131851</v>
      </c>
      <c r="U100" s="4">
        <f t="shared" ca="1" si="28"/>
        <v>13</v>
      </c>
      <c r="W100" s="4" t="str">
        <f t="shared" ca="1" si="29"/>
        <v>00</v>
      </c>
      <c r="X100" s="48">
        <v>0</v>
      </c>
      <c r="Y100" s="6">
        <f t="shared" si="30"/>
        <v>0</v>
      </c>
      <c r="Z100" s="6" t="str">
        <f t="shared" ca="1" si="31"/>
        <v/>
      </c>
    </row>
    <row r="101" spans="1:26" x14ac:dyDescent="0.25">
      <c r="A101" s="31" t="str">
        <f t="shared" si="17"/>
        <v/>
      </c>
      <c r="B101" s="10">
        <f t="shared" ca="1" si="18"/>
        <v>905890</v>
      </c>
      <c r="C101" s="16" t="str">
        <f t="shared" si="32"/>
        <v/>
      </c>
      <c r="D101" s="12"/>
      <c r="E101" s="11"/>
      <c r="F101" s="11"/>
      <c r="G101" s="11"/>
      <c r="H101" s="11"/>
      <c r="I101" s="17" t="str">
        <f>IF(H101="","",(VLOOKUP(H101,INFO!A:B,2,FALSE)))</f>
        <v/>
      </c>
      <c r="J101" s="40" t="str">
        <f t="shared" ca="1" si="19"/>
        <v/>
      </c>
      <c r="K101" s="16" t="str">
        <f t="shared" si="20"/>
        <v/>
      </c>
      <c r="L101" s="29"/>
      <c r="N101" s="4" t="str">
        <f t="shared" ca="1" si="21"/>
        <v>905890</v>
      </c>
      <c r="O101" s="4" t="str">
        <f t="shared" ca="1" si="22"/>
        <v/>
      </c>
      <c r="P101" s="4">
        <f t="shared" ca="1" si="23"/>
        <v>6</v>
      </c>
      <c r="Q101" s="4">
        <f t="shared" ca="1" si="24"/>
        <v>0</v>
      </c>
      <c r="R101" s="4">
        <f t="shared" ca="1" si="25"/>
        <v>7</v>
      </c>
      <c r="S101" s="4" t="str">
        <f t="shared" ca="1" si="26"/>
        <v>0000000</v>
      </c>
      <c r="T101" s="4" t="str">
        <f t="shared" ca="1" si="27"/>
        <v>0000000905890</v>
      </c>
      <c r="U101" s="4">
        <f t="shared" ca="1" si="28"/>
        <v>13</v>
      </c>
      <c r="W101" s="4" t="str">
        <f t="shared" ca="1" si="29"/>
        <v>00</v>
      </c>
      <c r="X101" s="48">
        <v>0</v>
      </c>
      <c r="Y101" s="6">
        <f t="shared" si="30"/>
        <v>0</v>
      </c>
      <c r="Z101" s="6" t="str">
        <f t="shared" ca="1" si="31"/>
        <v/>
      </c>
    </row>
    <row r="102" spans="1:26" x14ac:dyDescent="0.25">
      <c r="A102" s="31" t="str">
        <f t="shared" si="17"/>
        <v/>
      </c>
      <c r="B102" s="10">
        <f t="shared" ca="1" si="18"/>
        <v>44072</v>
      </c>
      <c r="C102" s="16" t="str">
        <f t="shared" si="32"/>
        <v/>
      </c>
      <c r="D102" s="12"/>
      <c r="E102" s="11"/>
      <c r="F102" s="11"/>
      <c r="G102" s="11"/>
      <c r="H102" s="11"/>
      <c r="I102" s="17" t="str">
        <f>IF(H102="","",(VLOOKUP(H102,INFO!A:B,2,FALSE)))</f>
        <v/>
      </c>
      <c r="J102" s="40" t="str">
        <f t="shared" ca="1" si="19"/>
        <v/>
      </c>
      <c r="K102" s="16" t="str">
        <f t="shared" si="20"/>
        <v/>
      </c>
      <c r="L102" s="29"/>
      <c r="N102" s="4" t="str">
        <f t="shared" ca="1" si="21"/>
        <v>44072</v>
      </c>
      <c r="O102" s="4" t="str">
        <f t="shared" ca="1" si="22"/>
        <v/>
      </c>
      <c r="P102" s="4">
        <f t="shared" ca="1" si="23"/>
        <v>5</v>
      </c>
      <c r="Q102" s="4">
        <f t="shared" ca="1" si="24"/>
        <v>0</v>
      </c>
      <c r="R102" s="4">
        <f t="shared" ca="1" si="25"/>
        <v>8</v>
      </c>
      <c r="S102" s="4" t="str">
        <f t="shared" ca="1" si="26"/>
        <v>00000000</v>
      </c>
      <c r="T102" s="4" t="str">
        <f t="shared" ca="1" si="27"/>
        <v>0000000044072</v>
      </c>
      <c r="U102" s="4">
        <f t="shared" ca="1" si="28"/>
        <v>13</v>
      </c>
      <c r="W102" s="4" t="str">
        <f t="shared" ca="1" si="29"/>
        <v>00</v>
      </c>
      <c r="X102" s="48">
        <v>0</v>
      </c>
      <c r="Y102" s="6">
        <f t="shared" si="30"/>
        <v>0</v>
      </c>
      <c r="Z102" s="6" t="str">
        <f t="shared" ca="1" si="31"/>
        <v/>
      </c>
    </row>
    <row r="103" spans="1:26" x14ac:dyDescent="0.25">
      <c r="A103" s="31" t="str">
        <f t="shared" si="17"/>
        <v/>
      </c>
      <c r="B103" s="10">
        <f t="shared" ca="1" si="18"/>
        <v>994654</v>
      </c>
      <c r="C103" s="16" t="str">
        <f t="shared" si="32"/>
        <v/>
      </c>
      <c r="D103" s="12"/>
      <c r="E103" s="11"/>
      <c r="F103" s="11"/>
      <c r="G103" s="11"/>
      <c r="H103" s="11"/>
      <c r="I103" s="17" t="str">
        <f>IF(H103="","",(VLOOKUP(H103,INFO!A:B,2,FALSE)))</f>
        <v/>
      </c>
      <c r="J103" s="40" t="str">
        <f t="shared" ca="1" si="19"/>
        <v/>
      </c>
      <c r="K103" s="16" t="str">
        <f t="shared" si="20"/>
        <v/>
      </c>
      <c r="L103" s="29"/>
      <c r="N103" s="4" t="str">
        <f t="shared" ca="1" si="21"/>
        <v>994654</v>
      </c>
      <c r="O103" s="4" t="str">
        <f t="shared" ca="1" si="22"/>
        <v/>
      </c>
      <c r="P103" s="4">
        <f t="shared" ca="1" si="23"/>
        <v>6</v>
      </c>
      <c r="Q103" s="4">
        <f t="shared" ca="1" si="24"/>
        <v>0</v>
      </c>
      <c r="R103" s="4">
        <f t="shared" ca="1" si="25"/>
        <v>7</v>
      </c>
      <c r="S103" s="4" t="str">
        <f t="shared" ca="1" si="26"/>
        <v>0000000</v>
      </c>
      <c r="T103" s="4" t="str">
        <f t="shared" ca="1" si="27"/>
        <v>0000000994654</v>
      </c>
      <c r="U103" s="4">
        <f t="shared" ca="1" si="28"/>
        <v>13</v>
      </c>
      <c r="W103" s="4" t="str">
        <f t="shared" ca="1" si="29"/>
        <v>00</v>
      </c>
      <c r="X103" s="48">
        <v>0</v>
      </c>
      <c r="Y103" s="6">
        <f t="shared" si="30"/>
        <v>0</v>
      </c>
      <c r="Z103" s="6" t="str">
        <f t="shared" ca="1" si="31"/>
        <v/>
      </c>
    </row>
    <row r="104" spans="1:26" x14ac:dyDescent="0.25">
      <c r="A104" s="31" t="str">
        <f t="shared" si="17"/>
        <v/>
      </c>
      <c r="B104" s="10">
        <f t="shared" ca="1" si="18"/>
        <v>748854</v>
      </c>
      <c r="C104" s="16" t="str">
        <f t="shared" si="32"/>
        <v/>
      </c>
      <c r="D104" s="12"/>
      <c r="E104" s="11"/>
      <c r="F104" s="11"/>
      <c r="G104" s="11"/>
      <c r="H104" s="11"/>
      <c r="I104" s="17" t="str">
        <f>IF(H104="","",(VLOOKUP(H104,INFO!A:B,2,FALSE)))</f>
        <v/>
      </c>
      <c r="J104" s="40" t="str">
        <f t="shared" ca="1" si="19"/>
        <v/>
      </c>
      <c r="K104" s="16" t="str">
        <f t="shared" si="20"/>
        <v/>
      </c>
      <c r="L104" s="29"/>
      <c r="N104" s="4" t="str">
        <f t="shared" ca="1" si="21"/>
        <v>748854</v>
      </c>
      <c r="O104" s="4" t="str">
        <f t="shared" ca="1" si="22"/>
        <v/>
      </c>
      <c r="P104" s="4">
        <f t="shared" ca="1" si="23"/>
        <v>6</v>
      </c>
      <c r="Q104" s="4">
        <f t="shared" ca="1" si="24"/>
        <v>0</v>
      </c>
      <c r="R104" s="4">
        <f t="shared" ca="1" si="25"/>
        <v>7</v>
      </c>
      <c r="S104" s="4" t="str">
        <f t="shared" ca="1" si="26"/>
        <v>0000000</v>
      </c>
      <c r="T104" s="4" t="str">
        <f t="shared" ca="1" si="27"/>
        <v>0000000748854</v>
      </c>
      <c r="U104" s="4">
        <f t="shared" ca="1" si="28"/>
        <v>13</v>
      </c>
      <c r="W104" s="4" t="str">
        <f t="shared" ca="1" si="29"/>
        <v>00</v>
      </c>
      <c r="X104" s="48">
        <v>0</v>
      </c>
      <c r="Y104" s="6">
        <f t="shared" si="30"/>
        <v>0</v>
      </c>
      <c r="Z104" s="6" t="str">
        <f t="shared" ca="1" si="31"/>
        <v/>
      </c>
    </row>
    <row r="105" spans="1:26" x14ac:dyDescent="0.25">
      <c r="A105" s="31" t="str">
        <f t="shared" si="17"/>
        <v/>
      </c>
      <c r="B105" s="10">
        <f t="shared" ca="1" si="18"/>
        <v>495437</v>
      </c>
      <c r="C105" s="16" t="str">
        <f>IFERROR(IF(F105="","",C104+1),0)</f>
        <v/>
      </c>
      <c r="D105" s="12"/>
      <c r="E105" s="11"/>
      <c r="F105" s="11"/>
      <c r="G105" s="11"/>
      <c r="H105" s="11"/>
      <c r="I105" s="17" t="str">
        <f>IF(H105="","",(VLOOKUP(H105,INFO!A:B,2,FALSE)))</f>
        <v/>
      </c>
      <c r="J105" s="40" t="str">
        <f t="shared" ca="1" si="19"/>
        <v/>
      </c>
      <c r="K105" s="16" t="str">
        <f t="shared" si="20"/>
        <v/>
      </c>
      <c r="L105" s="29"/>
      <c r="N105" s="4" t="str">
        <f t="shared" ca="1" si="21"/>
        <v>495437</v>
      </c>
      <c r="O105" s="4" t="str">
        <f t="shared" ca="1" si="22"/>
        <v/>
      </c>
      <c r="P105" s="4">
        <f t="shared" ca="1" si="23"/>
        <v>6</v>
      </c>
      <c r="Q105" s="4">
        <f t="shared" ca="1" si="24"/>
        <v>0</v>
      </c>
      <c r="R105" s="4">
        <f t="shared" ca="1" si="25"/>
        <v>7</v>
      </c>
      <c r="S105" s="4" t="str">
        <f t="shared" ca="1" si="26"/>
        <v>0000000</v>
      </c>
      <c r="T105" s="4" t="str">
        <f t="shared" ca="1" si="27"/>
        <v>0000000495437</v>
      </c>
      <c r="U105" s="4">
        <f t="shared" ca="1" si="28"/>
        <v>13</v>
      </c>
      <c r="W105" s="4" t="str">
        <f t="shared" ca="1" si="29"/>
        <v>00</v>
      </c>
      <c r="X105" s="48">
        <v>0</v>
      </c>
      <c r="Y105" s="6">
        <f t="shared" si="30"/>
        <v>0</v>
      </c>
      <c r="Z105" s="6" t="str">
        <f t="shared" ca="1" si="31"/>
        <v/>
      </c>
    </row>
    <row r="106" spans="1:26" ht="10.5" customHeight="1" x14ac:dyDescent="0.25">
      <c r="A106" s="32"/>
      <c r="B106" s="33"/>
      <c r="C106" s="33"/>
      <c r="D106" s="33"/>
      <c r="E106" s="34"/>
      <c r="F106" s="34"/>
      <c r="G106" s="34"/>
      <c r="H106" s="34"/>
      <c r="I106" s="34"/>
      <c r="J106" s="33"/>
      <c r="K106" s="33"/>
      <c r="L106" s="35"/>
    </row>
    <row r="107" spans="1:26" ht="10.5" customHeight="1" x14ac:dyDescent="0.25"/>
  </sheetData>
  <sheetProtection algorithmName="SHA-512" hashValue="hXFsk0pm5cPbrrS/v/JAxgfH0ipoHL74mRsOKSwRYOg3LKNk4Lp2SK0hwSKJMYMFCvBZ7RI1xs6vd3DrzLSjQw==" saltValue="Vd7hThiYXaUF5GQvaS/6Ag==" spinCount="100000" sheet="1" formatCells="0" formatRows="0" sort="0" autoFilter="0" pivotTables="0"/>
  <mergeCells count="6">
    <mergeCell ref="W4:Z4"/>
    <mergeCell ref="C1:I1"/>
    <mergeCell ref="C2:I2"/>
    <mergeCell ref="C3:I3"/>
    <mergeCell ref="G4:H4"/>
    <mergeCell ref="N4:U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200-000000000000}">
          <x14:formula1>
            <xm:f>INFO!$A:$A</xm:f>
          </x14:formula1>
          <xm:sqref>H6:H105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9" tint="0.39997558519241921"/>
  </sheetPr>
  <dimension ref="A1:C103"/>
  <sheetViews>
    <sheetView zoomScaleNormal="100" workbookViewId="0">
      <pane ySplit="1" topLeftCell="A2" activePane="bottomLeft" state="frozen"/>
      <selection activeCell="U6" sqref="U6"/>
      <selection pane="bottomLeft" activeCell="B3" sqref="B3"/>
    </sheetView>
  </sheetViews>
  <sheetFormatPr baseColWidth="10" defaultColWidth="0" defaultRowHeight="15" zeroHeight="1" x14ac:dyDescent="0.25"/>
  <cols>
    <col min="1" max="1" width="4" style="9" bestFit="1" customWidth="1"/>
    <col min="2" max="2" width="146.28515625" bestFit="1" customWidth="1"/>
    <col min="3" max="3" width="3.85546875" customWidth="1"/>
    <col min="4" max="16384" width="11.42578125" hidden="1"/>
  </cols>
  <sheetData>
    <row r="1" spans="1:2" ht="18.75" x14ac:dyDescent="0.25">
      <c r="A1" s="8" t="s">
        <v>10</v>
      </c>
      <c r="B1" s="13" t="s">
        <v>183</v>
      </c>
    </row>
    <row r="2" spans="1:2" x14ac:dyDescent="0.25">
      <c r="A2" s="14" t="str">
        <f>'DATOS PACIENTES'!C6</f>
        <v/>
      </c>
      <c r="B2" s="15" t="str">
        <f>IF(A2="","",CONCATENATE("|",'DATOS PACIENTES'!D6,"|",'DATOS PACIENTES'!E6,"|",'DATOS PACIENTES'!F6,"|",'DATOS PACIENTES'!T6,"|",'DATOS PACIENTES'!Z6,"|0|",'DATOS PACIENTES'!G6,"|",'DATOS PACIENTES'!K6))</f>
        <v/>
      </c>
    </row>
    <row r="3" spans="1:2" x14ac:dyDescent="0.25">
      <c r="A3" s="14" t="str">
        <f>'DATOS PACIENTES'!C7</f>
        <v/>
      </c>
      <c r="B3" s="15" t="str">
        <f>IF(A3="","",CONCATENATE("|",'DATOS PACIENTES'!D7,"|",'DATOS PACIENTES'!E7,"|",'DATOS PACIENTES'!F7,"|",'DATOS PACIENTES'!T7,"|",'DATOS PACIENTES'!Z7,"|0|",'DATOS PACIENTES'!G7,"|",'DATOS PACIENTES'!K7))</f>
        <v/>
      </c>
    </row>
    <row r="4" spans="1:2" x14ac:dyDescent="0.25">
      <c r="A4" s="14" t="str">
        <f>'DATOS PACIENTES'!C8</f>
        <v/>
      </c>
      <c r="B4" s="15" t="str">
        <f>IF(A4="","",CONCATENATE("|",'DATOS PACIENTES'!D8,"|",'DATOS PACIENTES'!E8,"|",'DATOS PACIENTES'!F8,"|",'DATOS PACIENTES'!T8,"|",'DATOS PACIENTES'!Z8,"|0|",'DATOS PACIENTES'!G8,"|",'DATOS PACIENTES'!K8))</f>
        <v/>
      </c>
    </row>
    <row r="5" spans="1:2" x14ac:dyDescent="0.25">
      <c r="A5" s="14" t="str">
        <f>'DATOS PACIENTES'!C9</f>
        <v/>
      </c>
      <c r="B5" s="15" t="str">
        <f>IF(A5="","",CONCATENATE("|",'DATOS PACIENTES'!D9,"|",'DATOS PACIENTES'!E9,"|",'DATOS PACIENTES'!F9,"|",'DATOS PACIENTES'!T9,"|",'DATOS PACIENTES'!Z9,"|0|",'DATOS PACIENTES'!G9,"|",'DATOS PACIENTES'!K9))</f>
        <v/>
      </c>
    </row>
    <row r="6" spans="1:2" x14ac:dyDescent="0.25">
      <c r="A6" s="14" t="str">
        <f>'DATOS PACIENTES'!C10</f>
        <v/>
      </c>
      <c r="B6" s="15" t="str">
        <f>IF(A6="","",CONCATENATE("|",'DATOS PACIENTES'!D10,"|",'DATOS PACIENTES'!E10,"|",'DATOS PACIENTES'!F10,"|",'DATOS PACIENTES'!T10,"|",'DATOS PACIENTES'!Z10,"|0|",'DATOS PACIENTES'!G10,"|",'DATOS PACIENTES'!K10))</f>
        <v/>
      </c>
    </row>
    <row r="7" spans="1:2" x14ac:dyDescent="0.25">
      <c r="A7" s="14" t="str">
        <f>'DATOS PACIENTES'!C11</f>
        <v/>
      </c>
      <c r="B7" s="15" t="str">
        <f>IF(A7="","",CONCATENATE("|",'DATOS PACIENTES'!D11,"|",'DATOS PACIENTES'!E11,"|",'DATOS PACIENTES'!F11,"|",'DATOS PACIENTES'!T11,"|",'DATOS PACIENTES'!Z11,"|0|",'DATOS PACIENTES'!G11,"|",'DATOS PACIENTES'!K11))</f>
        <v/>
      </c>
    </row>
    <row r="8" spans="1:2" x14ac:dyDescent="0.25">
      <c r="A8" s="14" t="str">
        <f>'DATOS PACIENTES'!C12</f>
        <v/>
      </c>
      <c r="B8" s="15" t="str">
        <f>IF(A8="","",CONCATENATE("|",'DATOS PACIENTES'!D12,"|",'DATOS PACIENTES'!E12,"|",'DATOS PACIENTES'!F12,"|",'DATOS PACIENTES'!T12,"|",'DATOS PACIENTES'!Z12,"|0|",'DATOS PACIENTES'!G12,"|",'DATOS PACIENTES'!K12))</f>
        <v/>
      </c>
    </row>
    <row r="9" spans="1:2" x14ac:dyDescent="0.25">
      <c r="A9" s="14" t="str">
        <f>'DATOS PACIENTES'!C13</f>
        <v/>
      </c>
      <c r="B9" s="15" t="str">
        <f>IF(A9="","",CONCATENATE("|",'DATOS PACIENTES'!D13,"|",'DATOS PACIENTES'!E13,"|",'DATOS PACIENTES'!F13,"|",'DATOS PACIENTES'!T13,"|",'DATOS PACIENTES'!Z13,"|0|",'DATOS PACIENTES'!G13,"|",'DATOS PACIENTES'!K13))</f>
        <v/>
      </c>
    </row>
    <row r="10" spans="1:2" x14ac:dyDescent="0.25">
      <c r="A10" s="14" t="str">
        <f>'DATOS PACIENTES'!C14</f>
        <v/>
      </c>
      <c r="B10" s="15" t="str">
        <f>IF(A10="","",CONCATENATE("|",'DATOS PACIENTES'!D14,"|",'DATOS PACIENTES'!E14,"|",'DATOS PACIENTES'!F14,"|",'DATOS PACIENTES'!T14,"|",'DATOS PACIENTES'!Z14,"|0|",'DATOS PACIENTES'!G14,"|",'DATOS PACIENTES'!K14))</f>
        <v/>
      </c>
    </row>
    <row r="11" spans="1:2" x14ac:dyDescent="0.25">
      <c r="A11" s="14" t="str">
        <f>'DATOS PACIENTES'!C15</f>
        <v/>
      </c>
      <c r="B11" s="15" t="str">
        <f>IF(A11="","",CONCATENATE("|",'DATOS PACIENTES'!D15,"|",'DATOS PACIENTES'!E15,"|",'DATOS PACIENTES'!F15,"|",'DATOS PACIENTES'!T15,"|",'DATOS PACIENTES'!Z15,"|0|",'DATOS PACIENTES'!G15,"|",'DATOS PACIENTES'!K15))</f>
        <v/>
      </c>
    </row>
    <row r="12" spans="1:2" x14ac:dyDescent="0.25">
      <c r="A12" s="14" t="str">
        <f>'DATOS PACIENTES'!C16</f>
        <v/>
      </c>
      <c r="B12" s="15" t="str">
        <f>IF(A12="","",CONCATENATE("|",'DATOS PACIENTES'!D16,"|",'DATOS PACIENTES'!E16,"|",'DATOS PACIENTES'!F16,"|",'DATOS PACIENTES'!T16,"|",'DATOS PACIENTES'!Z16,"|0|",'DATOS PACIENTES'!G16,"|",'DATOS PACIENTES'!K16))</f>
        <v/>
      </c>
    </row>
    <row r="13" spans="1:2" x14ac:dyDescent="0.25">
      <c r="A13" s="14" t="str">
        <f>'DATOS PACIENTES'!C17</f>
        <v/>
      </c>
      <c r="B13" s="15" t="str">
        <f>IF(A13="","",CONCATENATE("|",'DATOS PACIENTES'!D17,"|",'DATOS PACIENTES'!E17,"|",'DATOS PACIENTES'!F17,"|",'DATOS PACIENTES'!T17,"|",'DATOS PACIENTES'!Z17,"|0|",'DATOS PACIENTES'!G17,"|",'DATOS PACIENTES'!K17))</f>
        <v/>
      </c>
    </row>
    <row r="14" spans="1:2" x14ac:dyDescent="0.25">
      <c r="A14" s="14" t="str">
        <f>'DATOS PACIENTES'!C18</f>
        <v/>
      </c>
      <c r="B14" s="15" t="str">
        <f>IF(A14="","",CONCATENATE("|",'DATOS PACIENTES'!D18,"|",'DATOS PACIENTES'!E18,"|",'DATOS PACIENTES'!F18,"|",'DATOS PACIENTES'!T18,"|",'DATOS PACIENTES'!Z18,"|0|",'DATOS PACIENTES'!G18,"|",'DATOS PACIENTES'!K18))</f>
        <v/>
      </c>
    </row>
    <row r="15" spans="1:2" x14ac:dyDescent="0.25">
      <c r="A15" s="14" t="str">
        <f>'DATOS PACIENTES'!C19</f>
        <v/>
      </c>
      <c r="B15" s="15" t="str">
        <f>IF(A15="","",CONCATENATE("|",'DATOS PACIENTES'!D19,"|",'DATOS PACIENTES'!E19,"|",'DATOS PACIENTES'!F19,"|",'DATOS PACIENTES'!T19,"|",'DATOS PACIENTES'!Z19,"|0|",'DATOS PACIENTES'!G19,"|",'DATOS PACIENTES'!K19))</f>
        <v/>
      </c>
    </row>
    <row r="16" spans="1:2" x14ac:dyDescent="0.25">
      <c r="A16" s="14" t="str">
        <f>'DATOS PACIENTES'!C20</f>
        <v/>
      </c>
      <c r="B16" s="15" t="str">
        <f>IF(A16="","",CONCATENATE("|",'DATOS PACIENTES'!D20,"|",'DATOS PACIENTES'!E20,"|",'DATOS PACIENTES'!F20,"|",'DATOS PACIENTES'!T20,"|",'DATOS PACIENTES'!Z20,"|0|",'DATOS PACIENTES'!G20,"|",'DATOS PACIENTES'!K20))</f>
        <v/>
      </c>
    </row>
    <row r="17" spans="1:2" x14ac:dyDescent="0.25">
      <c r="A17" s="14" t="str">
        <f>'DATOS PACIENTES'!C21</f>
        <v/>
      </c>
      <c r="B17" s="15" t="str">
        <f>IF(A17="","",CONCATENATE("|",'DATOS PACIENTES'!D21,"|",'DATOS PACIENTES'!E21,"|",'DATOS PACIENTES'!F21,"|",'DATOS PACIENTES'!T21,"|",'DATOS PACIENTES'!Z21,"|0|",'DATOS PACIENTES'!G21,"|",'DATOS PACIENTES'!K21))</f>
        <v/>
      </c>
    </row>
    <row r="18" spans="1:2" x14ac:dyDescent="0.25">
      <c r="A18" s="14" t="str">
        <f>'DATOS PACIENTES'!C22</f>
        <v/>
      </c>
      <c r="B18" s="15" t="str">
        <f>IF(A18="","",CONCATENATE("|",'DATOS PACIENTES'!D22,"|",'DATOS PACIENTES'!E22,"|",'DATOS PACIENTES'!F22,"|",'DATOS PACIENTES'!T22,"|",'DATOS PACIENTES'!Z22,"|0|",'DATOS PACIENTES'!G22,"|",'DATOS PACIENTES'!K22))</f>
        <v/>
      </c>
    </row>
    <row r="19" spans="1:2" x14ac:dyDescent="0.25">
      <c r="A19" s="14" t="str">
        <f>'DATOS PACIENTES'!C23</f>
        <v/>
      </c>
      <c r="B19" s="15" t="str">
        <f>IF(A19="","",CONCATENATE("|",'DATOS PACIENTES'!D23,"|",'DATOS PACIENTES'!E23,"|",'DATOS PACIENTES'!F23,"|",'DATOS PACIENTES'!T23,"|",'DATOS PACIENTES'!Z23,"|0|",'DATOS PACIENTES'!G23,"|",'DATOS PACIENTES'!K23))</f>
        <v/>
      </c>
    </row>
    <row r="20" spans="1:2" x14ac:dyDescent="0.25">
      <c r="A20" s="14" t="str">
        <f>'DATOS PACIENTES'!C24</f>
        <v/>
      </c>
      <c r="B20" s="15" t="str">
        <f>IF(A20="","",CONCATENATE("|",'DATOS PACIENTES'!D24,"|",'DATOS PACIENTES'!E24,"|",'DATOS PACIENTES'!F24,"|",'DATOS PACIENTES'!T24,"|",'DATOS PACIENTES'!Z24,"|0|",'DATOS PACIENTES'!G24,"|",'DATOS PACIENTES'!K24))</f>
        <v/>
      </c>
    </row>
    <row r="21" spans="1:2" x14ac:dyDescent="0.25">
      <c r="A21" s="14" t="str">
        <f>'DATOS PACIENTES'!C25</f>
        <v/>
      </c>
      <c r="B21" s="15" t="str">
        <f>IF(A21="","",CONCATENATE("|",'DATOS PACIENTES'!D25,"|",'DATOS PACIENTES'!E25,"|",'DATOS PACIENTES'!F25,"|",'DATOS PACIENTES'!T25,"|",'DATOS PACIENTES'!Z25,"|0|",'DATOS PACIENTES'!G25,"|",'DATOS PACIENTES'!K25))</f>
        <v/>
      </c>
    </row>
    <row r="22" spans="1:2" x14ac:dyDescent="0.25">
      <c r="A22" s="14" t="str">
        <f>'DATOS PACIENTES'!C26</f>
        <v/>
      </c>
      <c r="B22" s="15" t="str">
        <f>IF(A22="","",CONCATENATE("|",'DATOS PACIENTES'!D26,"|",'DATOS PACIENTES'!E26,"|",'DATOS PACIENTES'!F26,"|",'DATOS PACIENTES'!T26,"|",'DATOS PACIENTES'!Z26,"|0|",'DATOS PACIENTES'!G26,"|",'DATOS PACIENTES'!K26))</f>
        <v/>
      </c>
    </row>
    <row r="23" spans="1:2" x14ac:dyDescent="0.25">
      <c r="A23" s="14" t="str">
        <f>'DATOS PACIENTES'!C27</f>
        <v/>
      </c>
      <c r="B23" s="15" t="str">
        <f>IF(A23="","",CONCATENATE("|",'DATOS PACIENTES'!D27,"|",'DATOS PACIENTES'!E27,"|",'DATOS PACIENTES'!F27,"|",'DATOS PACIENTES'!T27,"|",'DATOS PACIENTES'!Z27,"|0|",'DATOS PACIENTES'!G27,"|",'DATOS PACIENTES'!K27))</f>
        <v/>
      </c>
    </row>
    <row r="24" spans="1:2" x14ac:dyDescent="0.25">
      <c r="A24" s="14" t="str">
        <f>'DATOS PACIENTES'!C28</f>
        <v/>
      </c>
      <c r="B24" s="15" t="str">
        <f>IF(A24="","",CONCATENATE("|",'DATOS PACIENTES'!D28,"|",'DATOS PACIENTES'!E28,"|",'DATOS PACIENTES'!F28,"|",'DATOS PACIENTES'!T28,"|",'DATOS PACIENTES'!Z28,"|0|",'DATOS PACIENTES'!G28,"|",'DATOS PACIENTES'!K28))</f>
        <v/>
      </c>
    </row>
    <row r="25" spans="1:2" x14ac:dyDescent="0.25">
      <c r="A25" s="14" t="str">
        <f>'DATOS PACIENTES'!C29</f>
        <v/>
      </c>
      <c r="B25" s="15" t="str">
        <f>IF(A25="","",CONCATENATE("|",'DATOS PACIENTES'!D29,"|",'DATOS PACIENTES'!E29,"|",'DATOS PACIENTES'!F29,"|",'DATOS PACIENTES'!T29,"|",'DATOS PACIENTES'!Z29,"|0|",'DATOS PACIENTES'!G29,"|",'DATOS PACIENTES'!K29))</f>
        <v/>
      </c>
    </row>
    <row r="26" spans="1:2" x14ac:dyDescent="0.25">
      <c r="A26" s="14" t="str">
        <f>'DATOS PACIENTES'!C30</f>
        <v/>
      </c>
      <c r="B26" s="15" t="str">
        <f>IF(A26="","",CONCATENATE("|",'DATOS PACIENTES'!D30,"|",'DATOS PACIENTES'!E30,"|",'DATOS PACIENTES'!F30,"|",'DATOS PACIENTES'!T30,"|",'DATOS PACIENTES'!Z30,"|0|",'DATOS PACIENTES'!G30,"|",'DATOS PACIENTES'!K30))</f>
        <v/>
      </c>
    </row>
    <row r="27" spans="1:2" x14ac:dyDescent="0.25">
      <c r="A27" s="14" t="str">
        <f>'DATOS PACIENTES'!C31</f>
        <v/>
      </c>
      <c r="B27" s="15" t="str">
        <f>IF(A27="","",CONCATENATE("|",'DATOS PACIENTES'!D31,"|",'DATOS PACIENTES'!E31,"|",'DATOS PACIENTES'!F31,"|",'DATOS PACIENTES'!T31,"|",'DATOS PACIENTES'!Z31,"|0|",'DATOS PACIENTES'!G31,"|",'DATOS PACIENTES'!K31))</f>
        <v/>
      </c>
    </row>
    <row r="28" spans="1:2" x14ac:dyDescent="0.25">
      <c r="A28" s="14" t="str">
        <f>'DATOS PACIENTES'!C32</f>
        <v/>
      </c>
      <c r="B28" s="15" t="str">
        <f>IF(A28="","",CONCATENATE("|",'DATOS PACIENTES'!D32,"|",'DATOS PACIENTES'!E32,"|",'DATOS PACIENTES'!F32,"|",'DATOS PACIENTES'!T32,"|",'DATOS PACIENTES'!Z32,"|0|",'DATOS PACIENTES'!G32,"|",'DATOS PACIENTES'!K32))</f>
        <v/>
      </c>
    </row>
    <row r="29" spans="1:2" x14ac:dyDescent="0.25">
      <c r="A29" s="14" t="str">
        <f>'DATOS PACIENTES'!C33</f>
        <v/>
      </c>
      <c r="B29" s="15" t="str">
        <f>IF(A29="","",CONCATENATE("|",'DATOS PACIENTES'!D33,"|",'DATOS PACIENTES'!E33,"|",'DATOS PACIENTES'!F33,"|",'DATOS PACIENTES'!T33,"|",'DATOS PACIENTES'!Z33,"|0|",'DATOS PACIENTES'!G33,"|",'DATOS PACIENTES'!K33))</f>
        <v/>
      </c>
    </row>
    <row r="30" spans="1:2" x14ac:dyDescent="0.25">
      <c r="A30" s="14" t="str">
        <f>'DATOS PACIENTES'!C34</f>
        <v/>
      </c>
      <c r="B30" s="15" t="str">
        <f>IF(A30="","",CONCATENATE("|",'DATOS PACIENTES'!D34,"|",'DATOS PACIENTES'!E34,"|",'DATOS PACIENTES'!F34,"|",'DATOS PACIENTES'!T34,"|",'DATOS PACIENTES'!Z34,"|0|",'DATOS PACIENTES'!G34,"|",'DATOS PACIENTES'!K34))</f>
        <v/>
      </c>
    </row>
    <row r="31" spans="1:2" x14ac:dyDescent="0.25">
      <c r="A31" s="14" t="str">
        <f>'DATOS PACIENTES'!C35</f>
        <v/>
      </c>
      <c r="B31" s="15" t="str">
        <f>IF(A31="","",CONCATENATE("|",'DATOS PACIENTES'!D35,"|",'DATOS PACIENTES'!E35,"|",'DATOS PACIENTES'!F35,"|",'DATOS PACIENTES'!T35,"|",'DATOS PACIENTES'!Z35,"|0|",'DATOS PACIENTES'!G35,"|",'DATOS PACIENTES'!K35))</f>
        <v/>
      </c>
    </row>
    <row r="32" spans="1:2" x14ac:dyDescent="0.25">
      <c r="A32" s="14" t="str">
        <f>'DATOS PACIENTES'!C36</f>
        <v/>
      </c>
      <c r="B32" s="15" t="str">
        <f>IF(A32="","",CONCATENATE("|",'DATOS PACIENTES'!D36,"|",'DATOS PACIENTES'!E36,"|",'DATOS PACIENTES'!F36,"|",'DATOS PACIENTES'!T36,"|",'DATOS PACIENTES'!Z36,"|0|",'DATOS PACIENTES'!G36,"|",'DATOS PACIENTES'!K36))</f>
        <v/>
      </c>
    </row>
    <row r="33" spans="1:2" x14ac:dyDescent="0.25">
      <c r="A33" s="14" t="str">
        <f>'DATOS PACIENTES'!C37</f>
        <v/>
      </c>
      <c r="B33" s="15" t="str">
        <f>IF(A33="","",CONCATENATE("|",'DATOS PACIENTES'!D37,"|",'DATOS PACIENTES'!E37,"|",'DATOS PACIENTES'!F37,"|",'DATOS PACIENTES'!T37,"|",'DATOS PACIENTES'!Z37,"|0|",'DATOS PACIENTES'!G37,"|",'DATOS PACIENTES'!K37))</f>
        <v/>
      </c>
    </row>
    <row r="34" spans="1:2" x14ac:dyDescent="0.25">
      <c r="A34" s="14" t="str">
        <f>'DATOS PACIENTES'!C38</f>
        <v/>
      </c>
      <c r="B34" s="15" t="str">
        <f>IF(A34="","",CONCATENATE("|",'DATOS PACIENTES'!D38,"|",'DATOS PACIENTES'!E38,"|",'DATOS PACIENTES'!F38,"|",'DATOS PACIENTES'!T38,"|",'DATOS PACIENTES'!Z38,"|0|",'DATOS PACIENTES'!G38,"|",'DATOS PACIENTES'!K38))</f>
        <v/>
      </c>
    </row>
    <row r="35" spans="1:2" x14ac:dyDescent="0.25">
      <c r="A35" s="14" t="str">
        <f>'DATOS PACIENTES'!C39</f>
        <v/>
      </c>
      <c r="B35" s="15" t="str">
        <f>IF(A35="","",CONCATENATE("|",'DATOS PACIENTES'!D39,"|",'DATOS PACIENTES'!E39,"|",'DATOS PACIENTES'!F39,"|",'DATOS PACIENTES'!T39,"|",'DATOS PACIENTES'!Z39,"|0|",'DATOS PACIENTES'!G39,"|",'DATOS PACIENTES'!K39))</f>
        <v/>
      </c>
    </row>
    <row r="36" spans="1:2" x14ac:dyDescent="0.25">
      <c r="A36" s="14" t="str">
        <f>'DATOS PACIENTES'!C40</f>
        <v/>
      </c>
      <c r="B36" s="15" t="str">
        <f>IF(A36="","",CONCATENATE("|",'DATOS PACIENTES'!D40,"|",'DATOS PACIENTES'!E40,"|",'DATOS PACIENTES'!F40,"|",'DATOS PACIENTES'!T40,"|",'DATOS PACIENTES'!Z40,"|0|",'DATOS PACIENTES'!G40,"|",'DATOS PACIENTES'!K40))</f>
        <v/>
      </c>
    </row>
    <row r="37" spans="1:2" x14ac:dyDescent="0.25">
      <c r="A37" s="14" t="str">
        <f>'DATOS PACIENTES'!C41</f>
        <v/>
      </c>
      <c r="B37" s="15" t="str">
        <f>IF(A37="","",CONCATENATE("|",'DATOS PACIENTES'!D41,"|",'DATOS PACIENTES'!E41,"|",'DATOS PACIENTES'!F41,"|",'DATOS PACIENTES'!T41,"|",'DATOS PACIENTES'!Z41,"|0|",'DATOS PACIENTES'!G41,"|",'DATOS PACIENTES'!K41))</f>
        <v/>
      </c>
    </row>
    <row r="38" spans="1:2" x14ac:dyDescent="0.25">
      <c r="A38" s="14" t="str">
        <f>'DATOS PACIENTES'!C42</f>
        <v/>
      </c>
      <c r="B38" s="15" t="str">
        <f>IF(A38="","",CONCATENATE("|",'DATOS PACIENTES'!D42,"|",'DATOS PACIENTES'!E42,"|",'DATOS PACIENTES'!F42,"|",'DATOS PACIENTES'!T42,"|",'DATOS PACIENTES'!Z42,"|0|",'DATOS PACIENTES'!G42,"|",'DATOS PACIENTES'!K42))</f>
        <v/>
      </c>
    </row>
    <row r="39" spans="1:2" x14ac:dyDescent="0.25">
      <c r="A39" s="14" t="str">
        <f>'DATOS PACIENTES'!C43</f>
        <v/>
      </c>
      <c r="B39" s="15" t="str">
        <f>IF(A39="","",CONCATENATE("|",'DATOS PACIENTES'!D43,"|",'DATOS PACIENTES'!E43,"|",'DATOS PACIENTES'!F43,"|",'DATOS PACIENTES'!T43,"|",'DATOS PACIENTES'!Z43,"|0|",'DATOS PACIENTES'!G43,"|",'DATOS PACIENTES'!K43))</f>
        <v/>
      </c>
    </row>
    <row r="40" spans="1:2" x14ac:dyDescent="0.25">
      <c r="A40" s="14" t="str">
        <f>'DATOS PACIENTES'!C44</f>
        <v/>
      </c>
      <c r="B40" s="15" t="str">
        <f>IF(A40="","",CONCATENATE("|",'DATOS PACIENTES'!D44,"|",'DATOS PACIENTES'!E44,"|",'DATOS PACIENTES'!F44,"|",'DATOS PACIENTES'!T44,"|",'DATOS PACIENTES'!Z44,"|0|",'DATOS PACIENTES'!G44,"|",'DATOS PACIENTES'!K44))</f>
        <v/>
      </c>
    </row>
    <row r="41" spans="1:2" x14ac:dyDescent="0.25">
      <c r="A41" s="14" t="str">
        <f>'DATOS PACIENTES'!C45</f>
        <v/>
      </c>
      <c r="B41" s="15" t="str">
        <f>IF(A41="","",CONCATENATE("|",'DATOS PACIENTES'!D45,"|",'DATOS PACIENTES'!E45,"|",'DATOS PACIENTES'!F45,"|",'DATOS PACIENTES'!T45,"|",'DATOS PACIENTES'!Z45,"|0|",'DATOS PACIENTES'!G45,"|",'DATOS PACIENTES'!K45))</f>
        <v/>
      </c>
    </row>
    <row r="42" spans="1:2" x14ac:dyDescent="0.25">
      <c r="A42" s="14" t="str">
        <f>'DATOS PACIENTES'!C46</f>
        <v/>
      </c>
      <c r="B42" s="15" t="str">
        <f>IF(A42="","",CONCATENATE("|",'DATOS PACIENTES'!D46,"|",'DATOS PACIENTES'!E46,"|",'DATOS PACIENTES'!F46,"|",'DATOS PACIENTES'!T46,"|",'DATOS PACIENTES'!Z46,"|0|",'DATOS PACIENTES'!G46,"|",'DATOS PACIENTES'!K46))</f>
        <v/>
      </c>
    </row>
    <row r="43" spans="1:2" x14ac:dyDescent="0.25">
      <c r="A43" s="14" t="str">
        <f>'DATOS PACIENTES'!C47</f>
        <v/>
      </c>
      <c r="B43" s="15" t="str">
        <f>IF(A43="","",CONCATENATE("|",'DATOS PACIENTES'!D47,"|",'DATOS PACIENTES'!E47,"|",'DATOS PACIENTES'!F47,"|",'DATOS PACIENTES'!T47,"|",'DATOS PACIENTES'!Z47,"|0|",'DATOS PACIENTES'!G47,"|",'DATOS PACIENTES'!K47))</f>
        <v/>
      </c>
    </row>
    <row r="44" spans="1:2" x14ac:dyDescent="0.25">
      <c r="A44" s="14" t="str">
        <f>'DATOS PACIENTES'!C48</f>
        <v/>
      </c>
      <c r="B44" s="15" t="str">
        <f>IF(A44="","",CONCATENATE("|",'DATOS PACIENTES'!D48,"|",'DATOS PACIENTES'!E48,"|",'DATOS PACIENTES'!F48,"|",'DATOS PACIENTES'!T48,"|",'DATOS PACIENTES'!Z48,"|0|",'DATOS PACIENTES'!G48,"|",'DATOS PACIENTES'!K48))</f>
        <v/>
      </c>
    </row>
    <row r="45" spans="1:2" x14ac:dyDescent="0.25">
      <c r="A45" s="14" t="str">
        <f>'DATOS PACIENTES'!C49</f>
        <v/>
      </c>
      <c r="B45" s="15" t="str">
        <f>IF(A45="","",CONCATENATE("|",'DATOS PACIENTES'!D49,"|",'DATOS PACIENTES'!E49,"|",'DATOS PACIENTES'!F49,"|",'DATOS PACIENTES'!T49,"|",'DATOS PACIENTES'!Z49,"|0|",'DATOS PACIENTES'!G49,"|",'DATOS PACIENTES'!K49))</f>
        <v/>
      </c>
    </row>
    <row r="46" spans="1:2" x14ac:dyDescent="0.25">
      <c r="A46" s="14" t="str">
        <f>'DATOS PACIENTES'!C50</f>
        <v/>
      </c>
      <c r="B46" s="15" t="str">
        <f>IF(A46="","",CONCATENATE("|",'DATOS PACIENTES'!D50,"|",'DATOS PACIENTES'!E50,"|",'DATOS PACIENTES'!F50,"|",'DATOS PACIENTES'!T50,"|",'DATOS PACIENTES'!Z50,"|0|",'DATOS PACIENTES'!G50,"|",'DATOS PACIENTES'!K50))</f>
        <v/>
      </c>
    </row>
    <row r="47" spans="1:2" x14ac:dyDescent="0.25">
      <c r="A47" s="14" t="str">
        <f>'DATOS PACIENTES'!C51</f>
        <v/>
      </c>
      <c r="B47" s="15" t="str">
        <f>IF(A47="","",CONCATENATE("|",'DATOS PACIENTES'!D51,"|",'DATOS PACIENTES'!E51,"|",'DATOS PACIENTES'!F51,"|",'DATOS PACIENTES'!T51,"|",'DATOS PACIENTES'!Z51,"|0|",'DATOS PACIENTES'!G51,"|",'DATOS PACIENTES'!K51))</f>
        <v/>
      </c>
    </row>
    <row r="48" spans="1:2" x14ac:dyDescent="0.25">
      <c r="A48" s="14" t="str">
        <f>'DATOS PACIENTES'!C52</f>
        <v/>
      </c>
      <c r="B48" s="15" t="str">
        <f>IF(A48="","",CONCATENATE("|",'DATOS PACIENTES'!D52,"|",'DATOS PACIENTES'!E52,"|",'DATOS PACIENTES'!F52,"|",'DATOS PACIENTES'!T52,"|",'DATOS PACIENTES'!Z52,"|0|",'DATOS PACIENTES'!G52,"|",'DATOS PACIENTES'!K52))</f>
        <v/>
      </c>
    </row>
    <row r="49" spans="1:2" x14ac:dyDescent="0.25">
      <c r="A49" s="14" t="str">
        <f>'DATOS PACIENTES'!C53</f>
        <v/>
      </c>
      <c r="B49" s="15" t="str">
        <f>IF(A49="","",CONCATENATE("|",'DATOS PACIENTES'!D53,"|",'DATOS PACIENTES'!E53,"|",'DATOS PACIENTES'!F53,"|",'DATOS PACIENTES'!T53,"|",'DATOS PACIENTES'!Z53,"|0|",'DATOS PACIENTES'!G53,"|",'DATOS PACIENTES'!K53))</f>
        <v/>
      </c>
    </row>
    <row r="50" spans="1:2" x14ac:dyDescent="0.25">
      <c r="A50" s="14" t="str">
        <f>'DATOS PACIENTES'!C54</f>
        <v/>
      </c>
      <c r="B50" s="15" t="str">
        <f>IF(A50="","",CONCATENATE("|",'DATOS PACIENTES'!D54,"|",'DATOS PACIENTES'!E54,"|",'DATOS PACIENTES'!F54,"|",'DATOS PACIENTES'!T54,"|",'DATOS PACIENTES'!Z54,"|0|",'DATOS PACIENTES'!G54,"|",'DATOS PACIENTES'!K54))</f>
        <v/>
      </c>
    </row>
    <row r="51" spans="1:2" x14ac:dyDescent="0.25">
      <c r="A51" s="14" t="str">
        <f>'DATOS PACIENTES'!C55</f>
        <v/>
      </c>
      <c r="B51" s="15" t="str">
        <f>IF(A51="","",CONCATENATE("|",'DATOS PACIENTES'!D55,"|",'DATOS PACIENTES'!E55,"|",'DATOS PACIENTES'!F55,"|",'DATOS PACIENTES'!T55,"|",'DATOS PACIENTES'!Z55,"|0|",'DATOS PACIENTES'!G55,"|",'DATOS PACIENTES'!K55))</f>
        <v/>
      </c>
    </row>
    <row r="52" spans="1:2" x14ac:dyDescent="0.25">
      <c r="A52" s="14" t="str">
        <f>'DATOS PACIENTES'!C56</f>
        <v/>
      </c>
      <c r="B52" s="15" t="str">
        <f>IF(A52="","",CONCATENATE("|",'DATOS PACIENTES'!D56,"|",'DATOS PACIENTES'!E56,"|",'DATOS PACIENTES'!F56,"|",'DATOS PACIENTES'!T56,"|",'DATOS PACIENTES'!Z56,"|0|",'DATOS PACIENTES'!G56,"|",'DATOS PACIENTES'!K56))</f>
        <v/>
      </c>
    </row>
    <row r="53" spans="1:2" x14ac:dyDescent="0.25">
      <c r="A53" s="14" t="str">
        <f>'DATOS PACIENTES'!C57</f>
        <v/>
      </c>
      <c r="B53" s="15" t="str">
        <f>IF(A53="","",CONCATENATE("|",'DATOS PACIENTES'!D57,"|",'DATOS PACIENTES'!E57,"|",'DATOS PACIENTES'!F57,"|",'DATOS PACIENTES'!T57,"|",'DATOS PACIENTES'!Z57,"|0|",'DATOS PACIENTES'!G57,"|",'DATOS PACIENTES'!K57))</f>
        <v/>
      </c>
    </row>
    <row r="54" spans="1:2" x14ac:dyDescent="0.25">
      <c r="A54" s="14" t="str">
        <f>'DATOS PACIENTES'!C58</f>
        <v/>
      </c>
      <c r="B54" s="15" t="str">
        <f>IF(A54="","",CONCATENATE("|",'DATOS PACIENTES'!D58,"|",'DATOS PACIENTES'!E58,"|",'DATOS PACIENTES'!F58,"|",'DATOS PACIENTES'!T58,"|",'DATOS PACIENTES'!Z58,"|0|",'DATOS PACIENTES'!G58,"|",'DATOS PACIENTES'!K58))</f>
        <v/>
      </c>
    </row>
    <row r="55" spans="1:2" x14ac:dyDescent="0.25">
      <c r="A55" s="14" t="str">
        <f>'DATOS PACIENTES'!C59</f>
        <v/>
      </c>
      <c r="B55" s="15" t="str">
        <f>IF(A55="","",CONCATENATE("|",'DATOS PACIENTES'!D59,"|",'DATOS PACIENTES'!E59,"|",'DATOS PACIENTES'!F59,"|",'DATOS PACIENTES'!T59,"|",'DATOS PACIENTES'!Z59,"|0|",'DATOS PACIENTES'!G59,"|",'DATOS PACIENTES'!K59))</f>
        <v/>
      </c>
    </row>
    <row r="56" spans="1:2" x14ac:dyDescent="0.25">
      <c r="A56" s="14" t="str">
        <f>'DATOS PACIENTES'!C60</f>
        <v/>
      </c>
      <c r="B56" s="15" t="str">
        <f>IF(A56="","",CONCATENATE("|",'DATOS PACIENTES'!D60,"|",'DATOS PACIENTES'!E60,"|",'DATOS PACIENTES'!F60,"|",'DATOS PACIENTES'!T60,"|",'DATOS PACIENTES'!Z60,"|0|",'DATOS PACIENTES'!G60,"|",'DATOS PACIENTES'!K60))</f>
        <v/>
      </c>
    </row>
    <row r="57" spans="1:2" x14ac:dyDescent="0.25">
      <c r="A57" s="14" t="str">
        <f>'DATOS PACIENTES'!C61</f>
        <v/>
      </c>
      <c r="B57" s="15" t="str">
        <f>IF(A57="","",CONCATENATE("|",'DATOS PACIENTES'!D61,"|",'DATOS PACIENTES'!E61,"|",'DATOS PACIENTES'!F61,"|",'DATOS PACIENTES'!T61,"|",'DATOS PACIENTES'!Z61,"|0|",'DATOS PACIENTES'!G61,"|",'DATOS PACIENTES'!K61))</f>
        <v/>
      </c>
    </row>
    <row r="58" spans="1:2" x14ac:dyDescent="0.25">
      <c r="A58" s="14" t="str">
        <f>'DATOS PACIENTES'!C62</f>
        <v/>
      </c>
      <c r="B58" s="15" t="str">
        <f>IF(A58="","",CONCATENATE("|",'DATOS PACIENTES'!D62,"|",'DATOS PACIENTES'!E62,"|",'DATOS PACIENTES'!F62,"|",'DATOS PACIENTES'!T62,"|",'DATOS PACIENTES'!Z62,"|0|",'DATOS PACIENTES'!G62,"|",'DATOS PACIENTES'!K62))</f>
        <v/>
      </c>
    </row>
    <row r="59" spans="1:2" x14ac:dyDescent="0.25">
      <c r="A59" s="14" t="str">
        <f>'DATOS PACIENTES'!C63</f>
        <v/>
      </c>
      <c r="B59" s="15" t="str">
        <f>IF(A59="","",CONCATENATE("|",'DATOS PACIENTES'!D63,"|",'DATOS PACIENTES'!E63,"|",'DATOS PACIENTES'!F63,"|",'DATOS PACIENTES'!T63,"|",'DATOS PACIENTES'!Z63,"|0|",'DATOS PACIENTES'!G63,"|",'DATOS PACIENTES'!K63))</f>
        <v/>
      </c>
    </row>
    <row r="60" spans="1:2" x14ac:dyDescent="0.25">
      <c r="A60" s="14" t="str">
        <f>'DATOS PACIENTES'!C64</f>
        <v/>
      </c>
      <c r="B60" s="15" t="str">
        <f>IF(A60="","",CONCATENATE("|",'DATOS PACIENTES'!D64,"|",'DATOS PACIENTES'!E64,"|",'DATOS PACIENTES'!F64,"|",'DATOS PACIENTES'!T64,"|",'DATOS PACIENTES'!Z64,"|0|",'DATOS PACIENTES'!G64,"|",'DATOS PACIENTES'!K64))</f>
        <v/>
      </c>
    </row>
    <row r="61" spans="1:2" x14ac:dyDescent="0.25">
      <c r="A61" s="14" t="str">
        <f>'DATOS PACIENTES'!C65</f>
        <v/>
      </c>
      <c r="B61" s="15" t="str">
        <f>IF(A61="","",CONCATENATE("|",'DATOS PACIENTES'!D65,"|",'DATOS PACIENTES'!E65,"|",'DATOS PACIENTES'!F65,"|",'DATOS PACIENTES'!T65,"|",'DATOS PACIENTES'!Z65,"|0|",'DATOS PACIENTES'!G65,"|",'DATOS PACIENTES'!K65))</f>
        <v/>
      </c>
    </row>
    <row r="62" spans="1:2" x14ac:dyDescent="0.25">
      <c r="A62" s="14" t="str">
        <f>'DATOS PACIENTES'!C66</f>
        <v/>
      </c>
      <c r="B62" s="15" t="str">
        <f>IF(A62="","",CONCATENATE("|",'DATOS PACIENTES'!D66,"|",'DATOS PACIENTES'!E66,"|",'DATOS PACIENTES'!F66,"|",'DATOS PACIENTES'!T66,"|",'DATOS PACIENTES'!Z66,"|0|",'DATOS PACIENTES'!G66,"|",'DATOS PACIENTES'!K66))</f>
        <v/>
      </c>
    </row>
    <row r="63" spans="1:2" x14ac:dyDescent="0.25">
      <c r="A63" s="14" t="str">
        <f>'DATOS PACIENTES'!C67</f>
        <v/>
      </c>
      <c r="B63" s="15" t="str">
        <f>IF(A63="","",CONCATENATE("|",'DATOS PACIENTES'!D67,"|",'DATOS PACIENTES'!E67,"|",'DATOS PACIENTES'!F67,"|",'DATOS PACIENTES'!T67,"|",'DATOS PACIENTES'!Z67,"|0|",'DATOS PACIENTES'!G67,"|",'DATOS PACIENTES'!K67))</f>
        <v/>
      </c>
    </row>
    <row r="64" spans="1:2" x14ac:dyDescent="0.25">
      <c r="A64" s="14" t="str">
        <f>'DATOS PACIENTES'!C68</f>
        <v/>
      </c>
      <c r="B64" s="15" t="str">
        <f>IF(A64="","",CONCATENATE("|",'DATOS PACIENTES'!D68,"|",'DATOS PACIENTES'!E68,"|",'DATOS PACIENTES'!F68,"|",'DATOS PACIENTES'!T68,"|",'DATOS PACIENTES'!Z68,"|0|",'DATOS PACIENTES'!G68,"|",'DATOS PACIENTES'!K68))</f>
        <v/>
      </c>
    </row>
    <row r="65" spans="1:2" x14ac:dyDescent="0.25">
      <c r="A65" s="14" t="str">
        <f>'DATOS PACIENTES'!C69</f>
        <v/>
      </c>
      <c r="B65" s="15" t="str">
        <f>IF(A65="","",CONCATENATE("|",'DATOS PACIENTES'!D69,"|",'DATOS PACIENTES'!E69,"|",'DATOS PACIENTES'!F69,"|",'DATOS PACIENTES'!T69,"|",'DATOS PACIENTES'!Z69,"|0|",'DATOS PACIENTES'!G69,"|",'DATOS PACIENTES'!K69))</f>
        <v/>
      </c>
    </row>
    <row r="66" spans="1:2" x14ac:dyDescent="0.25">
      <c r="A66" s="14" t="str">
        <f>'DATOS PACIENTES'!C70</f>
        <v/>
      </c>
      <c r="B66" s="15" t="str">
        <f>IF(A66="","",CONCATENATE("|",'DATOS PACIENTES'!D70,"|",'DATOS PACIENTES'!E70,"|",'DATOS PACIENTES'!F70,"|",'DATOS PACIENTES'!T70,"|",'DATOS PACIENTES'!Z70,"|0|",'DATOS PACIENTES'!G70,"|",'DATOS PACIENTES'!K70))</f>
        <v/>
      </c>
    </row>
    <row r="67" spans="1:2" x14ac:dyDescent="0.25">
      <c r="A67" s="14" t="str">
        <f>'DATOS PACIENTES'!C71</f>
        <v/>
      </c>
      <c r="B67" s="15" t="str">
        <f>IF(A67="","",CONCATENATE("|",'DATOS PACIENTES'!D71,"|",'DATOS PACIENTES'!E71,"|",'DATOS PACIENTES'!F71,"|",'DATOS PACIENTES'!T71,"|",'DATOS PACIENTES'!Z71,"|0|",'DATOS PACIENTES'!G71,"|",'DATOS PACIENTES'!K71))</f>
        <v/>
      </c>
    </row>
    <row r="68" spans="1:2" x14ac:dyDescent="0.25">
      <c r="A68" s="14" t="str">
        <f>'DATOS PACIENTES'!C72</f>
        <v/>
      </c>
      <c r="B68" s="15" t="str">
        <f>IF(A68="","",CONCATENATE("|",'DATOS PACIENTES'!D72,"|",'DATOS PACIENTES'!E72,"|",'DATOS PACIENTES'!F72,"|",'DATOS PACIENTES'!T72,"|",'DATOS PACIENTES'!Z72,"|0|",'DATOS PACIENTES'!G72,"|",'DATOS PACIENTES'!K72))</f>
        <v/>
      </c>
    </row>
    <row r="69" spans="1:2" x14ac:dyDescent="0.25">
      <c r="A69" s="14" t="str">
        <f>'DATOS PACIENTES'!C73</f>
        <v/>
      </c>
      <c r="B69" s="15" t="str">
        <f>IF(A69="","",CONCATENATE("|",'DATOS PACIENTES'!D73,"|",'DATOS PACIENTES'!E73,"|",'DATOS PACIENTES'!F73,"|",'DATOS PACIENTES'!T73,"|",'DATOS PACIENTES'!Z73,"|0|",'DATOS PACIENTES'!G73,"|",'DATOS PACIENTES'!K73))</f>
        <v/>
      </c>
    </row>
    <row r="70" spans="1:2" x14ac:dyDescent="0.25">
      <c r="A70" s="14" t="str">
        <f>'DATOS PACIENTES'!C74</f>
        <v/>
      </c>
      <c r="B70" s="15" t="str">
        <f>IF(A70="","",CONCATENATE("|",'DATOS PACIENTES'!D74,"|",'DATOS PACIENTES'!E74,"|",'DATOS PACIENTES'!F74,"|",'DATOS PACIENTES'!T74,"|",'DATOS PACIENTES'!Z74,"|0|",'DATOS PACIENTES'!G74,"|",'DATOS PACIENTES'!K74))</f>
        <v/>
      </c>
    </row>
    <row r="71" spans="1:2" x14ac:dyDescent="0.25">
      <c r="A71" s="14" t="str">
        <f>'DATOS PACIENTES'!C75</f>
        <v/>
      </c>
      <c r="B71" s="15" t="str">
        <f>IF(A71="","",CONCATENATE("|",'DATOS PACIENTES'!D75,"|",'DATOS PACIENTES'!E75,"|",'DATOS PACIENTES'!F75,"|",'DATOS PACIENTES'!T75,"|",'DATOS PACIENTES'!Z75,"|0|",'DATOS PACIENTES'!G75,"|",'DATOS PACIENTES'!K75))</f>
        <v/>
      </c>
    </row>
    <row r="72" spans="1:2" x14ac:dyDescent="0.25">
      <c r="A72" s="14" t="str">
        <f>'DATOS PACIENTES'!C76</f>
        <v/>
      </c>
      <c r="B72" s="15" t="str">
        <f>IF(A72="","",CONCATENATE("|",'DATOS PACIENTES'!D76,"|",'DATOS PACIENTES'!E76,"|",'DATOS PACIENTES'!F76,"|",'DATOS PACIENTES'!T76,"|",'DATOS PACIENTES'!Z76,"|0|",'DATOS PACIENTES'!G76,"|",'DATOS PACIENTES'!K76))</f>
        <v/>
      </c>
    </row>
    <row r="73" spans="1:2" x14ac:dyDescent="0.25">
      <c r="A73" s="14" t="str">
        <f>'DATOS PACIENTES'!C77</f>
        <v/>
      </c>
      <c r="B73" s="15" t="str">
        <f>IF(A73="","",CONCATENATE("|",'DATOS PACIENTES'!D77,"|",'DATOS PACIENTES'!E77,"|",'DATOS PACIENTES'!F77,"|",'DATOS PACIENTES'!T77,"|",'DATOS PACIENTES'!Z77,"|0|",'DATOS PACIENTES'!G77,"|",'DATOS PACIENTES'!K77))</f>
        <v/>
      </c>
    </row>
    <row r="74" spans="1:2" x14ac:dyDescent="0.25">
      <c r="A74" s="14" t="str">
        <f>'DATOS PACIENTES'!C78</f>
        <v/>
      </c>
      <c r="B74" s="15" t="str">
        <f>IF(A74="","",CONCATENATE("|",'DATOS PACIENTES'!D78,"|",'DATOS PACIENTES'!E78,"|",'DATOS PACIENTES'!F78,"|",'DATOS PACIENTES'!T78,"|",'DATOS PACIENTES'!Z78,"|0|",'DATOS PACIENTES'!G78,"|",'DATOS PACIENTES'!K78))</f>
        <v/>
      </c>
    </row>
    <row r="75" spans="1:2" x14ac:dyDescent="0.25">
      <c r="A75" s="14" t="str">
        <f>'DATOS PACIENTES'!C79</f>
        <v/>
      </c>
      <c r="B75" s="15" t="str">
        <f>IF(A75="","",CONCATENATE("|",'DATOS PACIENTES'!D79,"|",'DATOS PACIENTES'!E79,"|",'DATOS PACIENTES'!F79,"|",'DATOS PACIENTES'!T79,"|",'DATOS PACIENTES'!Z79,"|0|",'DATOS PACIENTES'!G79,"|",'DATOS PACIENTES'!K79))</f>
        <v/>
      </c>
    </row>
    <row r="76" spans="1:2" x14ac:dyDescent="0.25">
      <c r="A76" s="14" t="str">
        <f>'DATOS PACIENTES'!C80</f>
        <v/>
      </c>
      <c r="B76" s="15" t="str">
        <f>IF(A76="","",CONCATENATE("|",'DATOS PACIENTES'!D80,"|",'DATOS PACIENTES'!E80,"|",'DATOS PACIENTES'!F80,"|",'DATOS PACIENTES'!T80,"|",'DATOS PACIENTES'!Z80,"|0|",'DATOS PACIENTES'!G80,"|",'DATOS PACIENTES'!K80))</f>
        <v/>
      </c>
    </row>
    <row r="77" spans="1:2" x14ac:dyDescent="0.25">
      <c r="A77" s="14" t="str">
        <f>'DATOS PACIENTES'!C81</f>
        <v/>
      </c>
      <c r="B77" s="15" t="str">
        <f>IF(A77="","",CONCATENATE("|",'DATOS PACIENTES'!D81,"|",'DATOS PACIENTES'!E81,"|",'DATOS PACIENTES'!F81,"|",'DATOS PACIENTES'!T81,"|",'DATOS PACIENTES'!Z81,"|0|",'DATOS PACIENTES'!G81,"|",'DATOS PACIENTES'!K81))</f>
        <v/>
      </c>
    </row>
    <row r="78" spans="1:2" x14ac:dyDescent="0.25">
      <c r="A78" s="14" t="str">
        <f>'DATOS PACIENTES'!C82</f>
        <v/>
      </c>
      <c r="B78" s="15" t="str">
        <f>IF(A78="","",CONCATENATE("|",'DATOS PACIENTES'!D82,"|",'DATOS PACIENTES'!E82,"|",'DATOS PACIENTES'!F82,"|",'DATOS PACIENTES'!T82,"|",'DATOS PACIENTES'!Z82,"|0|",'DATOS PACIENTES'!G82,"|",'DATOS PACIENTES'!K82))</f>
        <v/>
      </c>
    </row>
    <row r="79" spans="1:2" x14ac:dyDescent="0.25">
      <c r="A79" s="14" t="str">
        <f>'DATOS PACIENTES'!C83</f>
        <v/>
      </c>
      <c r="B79" s="15" t="str">
        <f>IF(A79="","",CONCATENATE("|",'DATOS PACIENTES'!D83,"|",'DATOS PACIENTES'!E83,"|",'DATOS PACIENTES'!F83,"|",'DATOS PACIENTES'!T83,"|",'DATOS PACIENTES'!Z83,"|0|",'DATOS PACIENTES'!G83,"|",'DATOS PACIENTES'!K83))</f>
        <v/>
      </c>
    </row>
    <row r="80" spans="1:2" x14ac:dyDescent="0.25">
      <c r="A80" s="14" t="str">
        <f>'DATOS PACIENTES'!C84</f>
        <v/>
      </c>
      <c r="B80" s="15" t="str">
        <f>IF(A80="","",CONCATENATE("|",'DATOS PACIENTES'!D84,"|",'DATOS PACIENTES'!E84,"|",'DATOS PACIENTES'!F84,"|",'DATOS PACIENTES'!T84,"|",'DATOS PACIENTES'!Z84,"|0|",'DATOS PACIENTES'!G84,"|",'DATOS PACIENTES'!K84))</f>
        <v/>
      </c>
    </row>
    <row r="81" spans="1:2" x14ac:dyDescent="0.25">
      <c r="A81" s="14" t="str">
        <f>'DATOS PACIENTES'!C85</f>
        <v/>
      </c>
      <c r="B81" s="15" t="str">
        <f>IF(A81="","",CONCATENATE("|",'DATOS PACIENTES'!D85,"|",'DATOS PACIENTES'!E85,"|",'DATOS PACIENTES'!F85,"|",'DATOS PACIENTES'!T85,"|",'DATOS PACIENTES'!Z85,"|0|",'DATOS PACIENTES'!G85,"|",'DATOS PACIENTES'!K85))</f>
        <v/>
      </c>
    </row>
    <row r="82" spans="1:2" x14ac:dyDescent="0.25">
      <c r="A82" s="14" t="str">
        <f>'DATOS PACIENTES'!C86</f>
        <v/>
      </c>
      <c r="B82" s="15" t="str">
        <f>IF(A82="","",CONCATENATE("|",'DATOS PACIENTES'!D86,"|",'DATOS PACIENTES'!E86,"|",'DATOS PACIENTES'!F86,"|",'DATOS PACIENTES'!T86,"|",'DATOS PACIENTES'!Z86,"|0|",'DATOS PACIENTES'!G86,"|",'DATOS PACIENTES'!K86))</f>
        <v/>
      </c>
    </row>
    <row r="83" spans="1:2" x14ac:dyDescent="0.25">
      <c r="A83" s="14" t="str">
        <f>'DATOS PACIENTES'!C87</f>
        <v/>
      </c>
      <c r="B83" s="15" t="str">
        <f>IF(A83="","",CONCATENATE("|",'DATOS PACIENTES'!D87,"|",'DATOS PACIENTES'!E87,"|",'DATOS PACIENTES'!F87,"|",'DATOS PACIENTES'!T87,"|",'DATOS PACIENTES'!Z87,"|0|",'DATOS PACIENTES'!G87,"|",'DATOS PACIENTES'!K87))</f>
        <v/>
      </c>
    </row>
    <row r="84" spans="1:2" x14ac:dyDescent="0.25">
      <c r="A84" s="14" t="str">
        <f>'DATOS PACIENTES'!C88</f>
        <v/>
      </c>
      <c r="B84" s="15" t="str">
        <f>IF(A84="","",CONCATENATE("|",'DATOS PACIENTES'!D88,"|",'DATOS PACIENTES'!E88,"|",'DATOS PACIENTES'!F88,"|",'DATOS PACIENTES'!T88,"|",'DATOS PACIENTES'!Z88,"|0|",'DATOS PACIENTES'!G88,"|",'DATOS PACIENTES'!K88))</f>
        <v/>
      </c>
    </row>
    <row r="85" spans="1:2" x14ac:dyDescent="0.25">
      <c r="A85" s="14" t="str">
        <f>'DATOS PACIENTES'!C89</f>
        <v/>
      </c>
      <c r="B85" s="15" t="str">
        <f>IF(A85="","",CONCATENATE("|",'DATOS PACIENTES'!D89,"|",'DATOS PACIENTES'!E89,"|",'DATOS PACIENTES'!F89,"|",'DATOS PACIENTES'!T89,"|",'DATOS PACIENTES'!Z89,"|0|",'DATOS PACIENTES'!G89,"|",'DATOS PACIENTES'!K89))</f>
        <v/>
      </c>
    </row>
    <row r="86" spans="1:2" x14ac:dyDescent="0.25">
      <c r="A86" s="14" t="str">
        <f>'DATOS PACIENTES'!C90</f>
        <v/>
      </c>
      <c r="B86" s="15" t="str">
        <f>IF(A86="","",CONCATENATE("|",'DATOS PACIENTES'!D90,"|",'DATOS PACIENTES'!E90,"|",'DATOS PACIENTES'!F90,"|",'DATOS PACIENTES'!T90,"|",'DATOS PACIENTES'!Z90,"|0|",'DATOS PACIENTES'!G90,"|",'DATOS PACIENTES'!K90))</f>
        <v/>
      </c>
    </row>
    <row r="87" spans="1:2" x14ac:dyDescent="0.25">
      <c r="A87" s="14" t="str">
        <f>'DATOS PACIENTES'!C91</f>
        <v/>
      </c>
      <c r="B87" s="15" t="str">
        <f>IF(A87="","",CONCATENATE("|",'DATOS PACIENTES'!D91,"|",'DATOS PACIENTES'!E91,"|",'DATOS PACIENTES'!F91,"|",'DATOS PACIENTES'!T91,"|",'DATOS PACIENTES'!Z91,"|0|",'DATOS PACIENTES'!G91,"|",'DATOS PACIENTES'!K91))</f>
        <v/>
      </c>
    </row>
    <row r="88" spans="1:2" x14ac:dyDescent="0.25">
      <c r="A88" s="14" t="str">
        <f>'DATOS PACIENTES'!C92</f>
        <v/>
      </c>
      <c r="B88" s="15" t="str">
        <f>IF(A88="","",CONCATENATE("|",'DATOS PACIENTES'!D92,"|",'DATOS PACIENTES'!E92,"|",'DATOS PACIENTES'!F92,"|",'DATOS PACIENTES'!T92,"|",'DATOS PACIENTES'!Z92,"|0|",'DATOS PACIENTES'!G92,"|",'DATOS PACIENTES'!K92))</f>
        <v/>
      </c>
    </row>
    <row r="89" spans="1:2" x14ac:dyDescent="0.25">
      <c r="A89" s="14" t="str">
        <f>'DATOS PACIENTES'!C93</f>
        <v/>
      </c>
      <c r="B89" s="15" t="str">
        <f>IF(A89="","",CONCATENATE("|",'DATOS PACIENTES'!D93,"|",'DATOS PACIENTES'!E93,"|",'DATOS PACIENTES'!F93,"|",'DATOS PACIENTES'!T93,"|",'DATOS PACIENTES'!Z93,"|0|",'DATOS PACIENTES'!G93,"|",'DATOS PACIENTES'!K93))</f>
        <v/>
      </c>
    </row>
    <row r="90" spans="1:2" x14ac:dyDescent="0.25">
      <c r="A90" s="14" t="str">
        <f>'DATOS PACIENTES'!C94</f>
        <v/>
      </c>
      <c r="B90" s="15" t="str">
        <f>IF(A90="","",CONCATENATE("|",'DATOS PACIENTES'!D94,"|",'DATOS PACIENTES'!E94,"|",'DATOS PACIENTES'!F94,"|",'DATOS PACIENTES'!T94,"|",'DATOS PACIENTES'!Z94,"|0|",'DATOS PACIENTES'!G94,"|",'DATOS PACIENTES'!K94))</f>
        <v/>
      </c>
    </row>
    <row r="91" spans="1:2" x14ac:dyDescent="0.25">
      <c r="A91" s="14" t="str">
        <f>'DATOS PACIENTES'!C95</f>
        <v/>
      </c>
      <c r="B91" s="15" t="str">
        <f>IF(A91="","",CONCATENATE("|",'DATOS PACIENTES'!D95,"|",'DATOS PACIENTES'!E95,"|",'DATOS PACIENTES'!F95,"|",'DATOS PACIENTES'!T95,"|",'DATOS PACIENTES'!Z95,"|0|",'DATOS PACIENTES'!G95,"|",'DATOS PACIENTES'!K95))</f>
        <v/>
      </c>
    </row>
    <row r="92" spans="1:2" x14ac:dyDescent="0.25">
      <c r="A92" s="14" t="str">
        <f>'DATOS PACIENTES'!C96</f>
        <v/>
      </c>
      <c r="B92" s="15" t="str">
        <f>IF(A92="","",CONCATENATE("|",'DATOS PACIENTES'!D96,"|",'DATOS PACIENTES'!E96,"|",'DATOS PACIENTES'!F96,"|",'DATOS PACIENTES'!T96,"|",'DATOS PACIENTES'!Z96,"|0|",'DATOS PACIENTES'!G96,"|",'DATOS PACIENTES'!K96))</f>
        <v/>
      </c>
    </row>
    <row r="93" spans="1:2" x14ac:dyDescent="0.25">
      <c r="A93" s="14" t="str">
        <f>'DATOS PACIENTES'!C97</f>
        <v/>
      </c>
      <c r="B93" s="15" t="str">
        <f>IF(A93="","",CONCATENATE("|",'DATOS PACIENTES'!D97,"|",'DATOS PACIENTES'!E97,"|",'DATOS PACIENTES'!F97,"|",'DATOS PACIENTES'!T97,"|",'DATOS PACIENTES'!Z97,"|0|",'DATOS PACIENTES'!G97,"|",'DATOS PACIENTES'!K97))</f>
        <v/>
      </c>
    </row>
    <row r="94" spans="1:2" x14ac:dyDescent="0.25">
      <c r="A94" s="14" t="str">
        <f>'DATOS PACIENTES'!C98</f>
        <v/>
      </c>
      <c r="B94" s="15" t="str">
        <f>IF(A94="","",CONCATENATE("|",'DATOS PACIENTES'!D98,"|",'DATOS PACIENTES'!E98,"|",'DATOS PACIENTES'!F98,"|",'DATOS PACIENTES'!T98,"|",'DATOS PACIENTES'!Z98,"|0|",'DATOS PACIENTES'!G98,"|",'DATOS PACIENTES'!K98))</f>
        <v/>
      </c>
    </row>
    <row r="95" spans="1:2" x14ac:dyDescent="0.25">
      <c r="A95" s="14" t="str">
        <f>'DATOS PACIENTES'!C99</f>
        <v/>
      </c>
      <c r="B95" s="15" t="str">
        <f>IF(A95="","",CONCATENATE("|",'DATOS PACIENTES'!D99,"|",'DATOS PACIENTES'!E99,"|",'DATOS PACIENTES'!F99,"|",'DATOS PACIENTES'!T99,"|",'DATOS PACIENTES'!Z99,"|0|",'DATOS PACIENTES'!G99,"|",'DATOS PACIENTES'!K99))</f>
        <v/>
      </c>
    </row>
    <row r="96" spans="1:2" x14ac:dyDescent="0.25">
      <c r="A96" s="14" t="str">
        <f>'DATOS PACIENTES'!C100</f>
        <v/>
      </c>
      <c r="B96" s="15" t="str">
        <f>IF(A96="","",CONCATENATE("|",'DATOS PACIENTES'!D100,"|",'DATOS PACIENTES'!E100,"|",'DATOS PACIENTES'!F100,"|",'DATOS PACIENTES'!T100,"|",'DATOS PACIENTES'!Z100,"|0|",'DATOS PACIENTES'!G100,"|",'DATOS PACIENTES'!K100))</f>
        <v/>
      </c>
    </row>
    <row r="97" spans="1:2" x14ac:dyDescent="0.25">
      <c r="A97" s="14" t="str">
        <f>'DATOS PACIENTES'!C101</f>
        <v/>
      </c>
      <c r="B97" s="15" t="str">
        <f>IF(A97="","",CONCATENATE("|",'DATOS PACIENTES'!D101,"|",'DATOS PACIENTES'!E101,"|",'DATOS PACIENTES'!F101,"|",'DATOS PACIENTES'!T101,"|",'DATOS PACIENTES'!Z101,"|0|",'DATOS PACIENTES'!G101,"|",'DATOS PACIENTES'!K101))</f>
        <v/>
      </c>
    </row>
    <row r="98" spans="1:2" x14ac:dyDescent="0.25">
      <c r="A98" s="14" t="str">
        <f>'DATOS PACIENTES'!C102</f>
        <v/>
      </c>
      <c r="B98" s="15" t="str">
        <f>IF(A98="","",CONCATENATE("|",'DATOS PACIENTES'!D102,"|",'DATOS PACIENTES'!E102,"|",'DATOS PACIENTES'!F102,"|",'DATOS PACIENTES'!T102,"|",'DATOS PACIENTES'!Z102,"|0|",'DATOS PACIENTES'!G102,"|",'DATOS PACIENTES'!K102))</f>
        <v/>
      </c>
    </row>
    <row r="99" spans="1:2" x14ac:dyDescent="0.25">
      <c r="A99" s="14" t="str">
        <f>'DATOS PACIENTES'!C103</f>
        <v/>
      </c>
      <c r="B99" s="15" t="str">
        <f>IF(A99="","",CONCATENATE("|",'DATOS PACIENTES'!D103,"|",'DATOS PACIENTES'!E103,"|",'DATOS PACIENTES'!F103,"|",'DATOS PACIENTES'!T103,"|",'DATOS PACIENTES'!Z103,"|0|",'DATOS PACIENTES'!G103,"|",'DATOS PACIENTES'!K103))</f>
        <v/>
      </c>
    </row>
    <row r="100" spans="1:2" x14ac:dyDescent="0.25">
      <c r="A100" s="14" t="str">
        <f>'DATOS PACIENTES'!C104</f>
        <v/>
      </c>
      <c r="B100" s="15" t="str">
        <f>IF(A100="","",CONCATENATE("|",'DATOS PACIENTES'!D104,"|",'DATOS PACIENTES'!E104,"|",'DATOS PACIENTES'!F104,"|",'DATOS PACIENTES'!T104,"|",'DATOS PACIENTES'!Z104,"|0|",'DATOS PACIENTES'!G104,"|",'DATOS PACIENTES'!K104))</f>
        <v/>
      </c>
    </row>
    <row r="101" spans="1:2" x14ac:dyDescent="0.25">
      <c r="A101" s="14" t="str">
        <f>'DATOS PACIENTES'!C105</f>
        <v/>
      </c>
      <c r="B101" s="15" t="str">
        <f>IF(A101="","",CONCATENATE("|",'DATOS PACIENTES'!D105,"|",'DATOS PACIENTES'!E105,"|",'DATOS PACIENTES'!F105,"|",'DATOS PACIENTES'!T105,"|",'DATOS PACIENTES'!Z105,"|0|",'DATOS PACIENTES'!G105,"|",'DATOS PACIENTES'!K105))</f>
        <v/>
      </c>
    </row>
    <row r="102" spans="1:2" x14ac:dyDescent="0.25"/>
    <row r="103" spans="1:2" hidden="1" x14ac:dyDescent="0.25">
      <c r="A103" s="9">
        <v>1</v>
      </c>
    </row>
  </sheetData>
  <sheetProtection algorithmName="SHA-512" hashValue="fIrWvCoBc2Khq5upc/9Wk3lZfuN8x9jH5LjWpQR5y77Q0oAdAT/xjjHzPQVPgtCvRCKbSxyP6PPfmwAItqR2FQ==" saltValue="m/B/OTPTEL7bXRuCWhbjXg==" spinCount="100000" sheet="1" formatCells="0" formatColumns="0" formatRows="0" insertHyperlink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INFO</vt:lpstr>
      <vt:lpstr>NIT</vt:lpstr>
      <vt:lpstr>DATOS PACIENTES</vt:lpstr>
      <vt:lpstr>PLANILLA PSE</vt:lpstr>
      <vt:lpstr>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Molina</dc:creator>
  <cp:lastModifiedBy>Edwin Molina - JRCIBC</cp:lastModifiedBy>
  <dcterms:created xsi:type="dcterms:W3CDTF">2018-09-25T17:46:07Z</dcterms:created>
  <dcterms:modified xsi:type="dcterms:W3CDTF">2026-01-06T13:34:27Z</dcterms:modified>
</cp:coreProperties>
</file>